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22D13877-6C04-4CDD-848B-2B4299DD04F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3" sheetId="1" r:id="rId1"/>
  </sheets>
  <definedNames>
    <definedName name="_xlnm.Print_Titles" localSheetId="0">'3'!$12:$15</definedName>
    <definedName name="_xlnm.Print_Area" localSheetId="0">'3'!$A$1:$S$274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61" i="1" l="1"/>
  <c r="Q261" i="1"/>
  <c r="P261" i="1"/>
  <c r="O261" i="1"/>
  <c r="N261" i="1"/>
  <c r="K261" i="1"/>
  <c r="J261" i="1"/>
  <c r="I261" i="1"/>
  <c r="H261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6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30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5" i="1"/>
  <c r="S196" i="1"/>
  <c r="S197" i="1"/>
  <c r="S198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4" i="1"/>
  <c r="S255" i="1"/>
  <c r="S256" i="1"/>
  <c r="S257" i="1"/>
  <c r="S258" i="1"/>
  <c r="S259" i="1"/>
  <c r="S260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4" i="1"/>
  <c r="S21" i="1"/>
  <c r="S19" i="1"/>
  <c r="R262" i="1" l="1"/>
  <c r="R22" i="1" s="1"/>
  <c r="R253" i="1"/>
  <c r="R229" i="1"/>
  <c r="R214" i="1" s="1"/>
  <c r="R20" i="1" s="1"/>
  <c r="R215" i="1"/>
  <c r="R199" i="1"/>
  <c r="R194" i="1" s="1"/>
  <c r="R179" i="1"/>
  <c r="R165" i="1"/>
  <c r="R131" i="1"/>
  <c r="R129" i="1"/>
  <c r="R48" i="1"/>
  <c r="R45" i="1" s="1"/>
  <c r="R17" i="1"/>
  <c r="Q262" i="1"/>
  <c r="Q22" i="1" s="1"/>
  <c r="Q253" i="1"/>
  <c r="Q229" i="1"/>
  <c r="Q215" i="1"/>
  <c r="Q199" i="1"/>
  <c r="Q194" i="1" s="1"/>
  <c r="Q179" i="1"/>
  <c r="Q165" i="1"/>
  <c r="Q131" i="1"/>
  <c r="Q129" i="1"/>
  <c r="Q48" i="1"/>
  <c r="Q45" i="1" s="1"/>
  <c r="Q17" i="1"/>
  <c r="P262" i="1"/>
  <c r="P22" i="1" s="1"/>
  <c r="P253" i="1"/>
  <c r="P229" i="1"/>
  <c r="P215" i="1"/>
  <c r="P199" i="1"/>
  <c r="P194" i="1" s="1"/>
  <c r="P179" i="1"/>
  <c r="P165" i="1"/>
  <c r="P131" i="1"/>
  <c r="P129" i="1"/>
  <c r="P48" i="1"/>
  <c r="P45" i="1" s="1"/>
  <c r="P17" i="1"/>
  <c r="O262" i="1"/>
  <c r="O22" i="1" s="1"/>
  <c r="O253" i="1"/>
  <c r="O229" i="1"/>
  <c r="O215" i="1"/>
  <c r="O199" i="1"/>
  <c r="O194" i="1"/>
  <c r="O179" i="1"/>
  <c r="O165" i="1"/>
  <c r="O131" i="1"/>
  <c r="O129" i="1"/>
  <c r="O48" i="1"/>
  <c r="O45" i="1" s="1"/>
  <c r="O47" i="1"/>
  <c r="O17" i="1"/>
  <c r="N262" i="1"/>
  <c r="N253" i="1"/>
  <c r="N229" i="1"/>
  <c r="S229" i="1" s="1"/>
  <c r="N215" i="1"/>
  <c r="N199" i="1"/>
  <c r="N194" i="1" s="1"/>
  <c r="N179" i="1"/>
  <c r="N165" i="1"/>
  <c r="N131" i="1"/>
  <c r="N129" i="1"/>
  <c r="N48" i="1"/>
  <c r="N47" i="1" s="1"/>
  <c r="N17" i="1"/>
  <c r="M19" i="1"/>
  <c r="M16" i="1" s="1"/>
  <c r="L19" i="1"/>
  <c r="L16" i="1" s="1"/>
  <c r="M18" i="1"/>
  <c r="L18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K262" i="1"/>
  <c r="K22" i="1" s="1"/>
  <c r="J262" i="1"/>
  <c r="J22" i="1" s="1"/>
  <c r="I262" i="1"/>
  <c r="H262" i="1"/>
  <c r="H22" i="1" s="1"/>
  <c r="G260" i="1"/>
  <c r="G259" i="1"/>
  <c r="G258" i="1"/>
  <c r="G257" i="1"/>
  <c r="G256" i="1"/>
  <c r="G255" i="1"/>
  <c r="G254" i="1"/>
  <c r="K253" i="1"/>
  <c r="J253" i="1"/>
  <c r="I253" i="1"/>
  <c r="H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K229" i="1"/>
  <c r="J229" i="1"/>
  <c r="I229" i="1"/>
  <c r="H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K215" i="1"/>
  <c r="J215" i="1"/>
  <c r="I215" i="1"/>
  <c r="H215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K199" i="1"/>
  <c r="J199" i="1"/>
  <c r="I199" i="1"/>
  <c r="H199" i="1"/>
  <c r="G199" i="1" s="1"/>
  <c r="G198" i="1"/>
  <c r="G197" i="1"/>
  <c r="G196" i="1"/>
  <c r="G195" i="1"/>
  <c r="K194" i="1"/>
  <c r="J194" i="1"/>
  <c r="I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K179" i="1"/>
  <c r="J179" i="1"/>
  <c r="I179" i="1"/>
  <c r="H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K165" i="1"/>
  <c r="J165" i="1"/>
  <c r="I165" i="1"/>
  <c r="H165" i="1"/>
  <c r="G165" i="1" s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K131" i="1"/>
  <c r="J131" i="1"/>
  <c r="I131" i="1"/>
  <c r="H131" i="1"/>
  <c r="G130" i="1"/>
  <c r="K129" i="1"/>
  <c r="J129" i="1"/>
  <c r="I129" i="1"/>
  <c r="H129" i="1"/>
  <c r="G58" i="1"/>
  <c r="I48" i="1"/>
  <c r="I47" i="1" s="1"/>
  <c r="H48" i="1"/>
  <c r="H47" i="1" s="1"/>
  <c r="G46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1" i="1"/>
  <c r="K17" i="1"/>
  <c r="J17" i="1"/>
  <c r="I17" i="1"/>
  <c r="H17" i="1"/>
  <c r="G17" i="1" s="1"/>
  <c r="E127" i="1"/>
  <c r="D127" i="1"/>
  <c r="E45" i="1"/>
  <c r="E44" i="1" s="1"/>
  <c r="E18" i="1" s="1"/>
  <c r="E16" i="1" s="1"/>
  <c r="D45" i="1"/>
  <c r="D44" i="1" s="1"/>
  <c r="D18" i="1" s="1"/>
  <c r="D16" i="1" s="1"/>
  <c r="E22" i="1"/>
  <c r="D22" i="1"/>
  <c r="E19" i="1"/>
  <c r="D19" i="1"/>
  <c r="H128" i="1" l="1"/>
  <c r="H127" i="1" s="1"/>
  <c r="P128" i="1"/>
  <c r="P127" i="1" s="1"/>
  <c r="G262" i="1"/>
  <c r="S179" i="1"/>
  <c r="O214" i="1"/>
  <c r="O20" i="1" s="1"/>
  <c r="G229" i="1"/>
  <c r="J214" i="1"/>
  <c r="J20" i="1" s="1"/>
  <c r="S199" i="1"/>
  <c r="P214" i="1"/>
  <c r="P20" i="1" s="1"/>
  <c r="K128" i="1"/>
  <c r="K127" i="1" s="1"/>
  <c r="Q128" i="1"/>
  <c r="Q127" i="1" s="1"/>
  <c r="Q44" i="1" s="1"/>
  <c r="Q18" i="1" s="1"/>
  <c r="Q16" i="1" s="1"/>
  <c r="S131" i="1"/>
  <c r="I128" i="1"/>
  <c r="I127" i="1" s="1"/>
  <c r="H45" i="1"/>
  <c r="G179" i="1"/>
  <c r="S194" i="1"/>
  <c r="I45" i="1"/>
  <c r="G131" i="1"/>
  <c r="G215" i="1"/>
  <c r="K214" i="1"/>
  <c r="K20" i="1" s="1"/>
  <c r="S17" i="1"/>
  <c r="O128" i="1"/>
  <c r="O127" i="1" s="1"/>
  <c r="G129" i="1"/>
  <c r="I214" i="1"/>
  <c r="I20" i="1" s="1"/>
  <c r="N214" i="1"/>
  <c r="S215" i="1"/>
  <c r="R47" i="1"/>
  <c r="N45" i="1"/>
  <c r="S45" i="1" s="1"/>
  <c r="S48" i="1"/>
  <c r="J128" i="1"/>
  <c r="J127" i="1" s="1"/>
  <c r="G127" i="1" s="1"/>
  <c r="N128" i="1"/>
  <c r="S129" i="1"/>
  <c r="S253" i="1"/>
  <c r="P47" i="1"/>
  <c r="Q47" i="1"/>
  <c r="R128" i="1"/>
  <c r="R127" i="1" s="1"/>
  <c r="R44" i="1" s="1"/>
  <c r="R43" i="1" s="1"/>
  <c r="S262" i="1"/>
  <c r="P44" i="1"/>
  <c r="P43" i="1" s="1"/>
  <c r="Q214" i="1"/>
  <c r="Q20" i="1" s="1"/>
  <c r="G253" i="1"/>
  <c r="S165" i="1"/>
  <c r="O44" i="1"/>
  <c r="G128" i="1"/>
  <c r="K125" i="1"/>
  <c r="K126" i="1"/>
  <c r="K124" i="1" s="1"/>
  <c r="K123" i="1" s="1"/>
  <c r="K122" i="1" s="1"/>
  <c r="K121" i="1" s="1"/>
  <c r="K120" i="1" s="1"/>
  <c r="K119" i="1" s="1"/>
  <c r="K118" i="1" s="1"/>
  <c r="K117" i="1" s="1"/>
  <c r="K116" i="1" s="1"/>
  <c r="K115" i="1" s="1"/>
  <c r="K114" i="1" s="1"/>
  <c r="K113" i="1" s="1"/>
  <c r="K112" i="1" s="1"/>
  <c r="K111" i="1" s="1"/>
  <c r="K110" i="1" s="1"/>
  <c r="K109" i="1" s="1"/>
  <c r="K108" i="1" s="1"/>
  <c r="K107" i="1" s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K83" i="1" s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K72" i="1" s="1"/>
  <c r="K71" i="1" s="1"/>
  <c r="K70" i="1" s="1"/>
  <c r="K69" i="1" s="1"/>
  <c r="K68" i="1" s="1"/>
  <c r="K67" i="1" s="1"/>
  <c r="H214" i="1"/>
  <c r="I22" i="1"/>
  <c r="G22" i="1" s="1"/>
  <c r="H194" i="1"/>
  <c r="G194" i="1" s="1"/>
  <c r="S47" i="1" l="1"/>
  <c r="I44" i="1"/>
  <c r="I43" i="1" s="1"/>
  <c r="P18" i="1"/>
  <c r="P16" i="1" s="1"/>
  <c r="R18" i="1"/>
  <c r="R16" i="1" s="1"/>
  <c r="I18" i="1"/>
  <c r="N20" i="1"/>
  <c r="S20" i="1" s="1"/>
  <c r="S214" i="1"/>
  <c r="N127" i="1"/>
  <c r="S128" i="1"/>
  <c r="Q43" i="1"/>
  <c r="N22" i="1"/>
  <c r="S22" i="1" s="1"/>
  <c r="S261" i="1"/>
  <c r="O43" i="1"/>
  <c r="O18" i="1"/>
  <c r="O16" i="1" s="1"/>
  <c r="H44" i="1"/>
  <c r="H20" i="1"/>
  <c r="G20" i="1" s="1"/>
  <c r="G214" i="1"/>
  <c r="G261" i="1"/>
  <c r="J125" i="1"/>
  <c r="G125" i="1" s="1"/>
  <c r="J126" i="1"/>
  <c r="K19" i="1"/>
  <c r="K66" i="1"/>
  <c r="K65" i="1" s="1"/>
  <c r="K64" i="1" s="1"/>
  <c r="K63" i="1" s="1"/>
  <c r="K62" i="1" s="1"/>
  <c r="K61" i="1" s="1"/>
  <c r="K60" i="1" s="1"/>
  <c r="K59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I16" i="1"/>
  <c r="S127" i="1" l="1"/>
  <c r="N44" i="1"/>
  <c r="K47" i="1"/>
  <c r="K45" i="1"/>
  <c r="K44" i="1" s="1"/>
  <c r="H43" i="1"/>
  <c r="H18" i="1"/>
  <c r="J124" i="1"/>
  <c r="G126" i="1"/>
  <c r="S44" i="1" l="1"/>
  <c r="N43" i="1"/>
  <c r="S43" i="1" s="1"/>
  <c r="N18" i="1"/>
  <c r="J123" i="1"/>
  <c r="G124" i="1"/>
  <c r="H16" i="1"/>
  <c r="K18" i="1"/>
  <c r="K16" i="1" s="1"/>
  <c r="K43" i="1"/>
  <c r="N16" i="1" l="1"/>
  <c r="S18" i="1"/>
  <c r="G123" i="1"/>
  <c r="J122" i="1"/>
  <c r="G122" i="1" l="1"/>
  <c r="J121" i="1"/>
  <c r="J120" i="1" l="1"/>
  <c r="G121" i="1"/>
  <c r="G120" i="1" l="1"/>
  <c r="J119" i="1"/>
  <c r="G119" i="1" l="1"/>
  <c r="J118" i="1"/>
  <c r="J117" i="1" l="1"/>
  <c r="G118" i="1"/>
  <c r="G117" i="1" l="1"/>
  <c r="J116" i="1"/>
  <c r="J115" i="1" l="1"/>
  <c r="G116" i="1"/>
  <c r="G115" i="1" l="1"/>
  <c r="J114" i="1"/>
  <c r="G114" i="1" l="1"/>
  <c r="J113" i="1"/>
  <c r="J112" i="1" l="1"/>
  <c r="G113" i="1"/>
  <c r="G112" i="1" l="1"/>
  <c r="J111" i="1"/>
  <c r="G111" i="1" l="1"/>
  <c r="J110" i="1"/>
  <c r="J109" i="1" l="1"/>
  <c r="G110" i="1"/>
  <c r="G109" i="1" l="1"/>
  <c r="J108" i="1"/>
  <c r="J107" i="1" l="1"/>
  <c r="G108" i="1"/>
  <c r="G107" i="1" l="1"/>
  <c r="J106" i="1"/>
  <c r="G106" i="1" l="1"/>
  <c r="J105" i="1"/>
  <c r="J104" i="1" l="1"/>
  <c r="G105" i="1"/>
  <c r="G104" i="1" l="1"/>
  <c r="J103" i="1"/>
  <c r="G103" i="1" l="1"/>
  <c r="J102" i="1"/>
  <c r="J101" i="1" l="1"/>
  <c r="G102" i="1"/>
  <c r="G101" i="1" l="1"/>
  <c r="J100" i="1"/>
  <c r="J99" i="1" l="1"/>
  <c r="G100" i="1"/>
  <c r="G99" i="1" l="1"/>
  <c r="J98" i="1"/>
  <c r="J97" i="1" l="1"/>
  <c r="G98" i="1"/>
  <c r="J96" i="1" l="1"/>
  <c r="G97" i="1"/>
  <c r="G96" i="1" l="1"/>
  <c r="J95" i="1"/>
  <c r="J94" i="1" l="1"/>
  <c r="G95" i="1"/>
  <c r="J93" i="1" l="1"/>
  <c r="G94" i="1"/>
  <c r="G93" i="1" l="1"/>
  <c r="J92" i="1"/>
  <c r="G92" i="1" l="1"/>
  <c r="J91" i="1"/>
  <c r="G91" i="1" l="1"/>
  <c r="J90" i="1"/>
  <c r="G90" i="1" l="1"/>
  <c r="J89" i="1"/>
  <c r="J88" i="1" l="1"/>
  <c r="G89" i="1"/>
  <c r="G88" i="1" l="1"/>
  <c r="J87" i="1"/>
  <c r="G87" i="1" l="1"/>
  <c r="J86" i="1"/>
  <c r="J85" i="1" l="1"/>
  <c r="G86" i="1"/>
  <c r="G85" i="1" l="1"/>
  <c r="J84" i="1"/>
  <c r="G84" i="1" l="1"/>
  <c r="J83" i="1"/>
  <c r="G83" i="1" l="1"/>
  <c r="J82" i="1"/>
  <c r="J81" i="1" l="1"/>
  <c r="G82" i="1"/>
  <c r="J80" i="1" l="1"/>
  <c r="G81" i="1"/>
  <c r="G80" i="1" l="1"/>
  <c r="J79" i="1"/>
  <c r="G79" i="1" l="1"/>
  <c r="J78" i="1"/>
  <c r="J77" i="1" l="1"/>
  <c r="G78" i="1"/>
  <c r="G77" i="1" l="1"/>
  <c r="J76" i="1"/>
  <c r="G76" i="1" l="1"/>
  <c r="J75" i="1"/>
  <c r="G75" i="1" l="1"/>
  <c r="J74" i="1"/>
  <c r="G74" i="1" l="1"/>
  <c r="J73" i="1"/>
  <c r="J72" i="1" l="1"/>
  <c r="G73" i="1"/>
  <c r="G72" i="1" l="1"/>
  <c r="J71" i="1"/>
  <c r="J70" i="1" l="1"/>
  <c r="G71" i="1"/>
  <c r="J69" i="1" l="1"/>
  <c r="G70" i="1"/>
  <c r="G69" i="1" l="1"/>
  <c r="J68" i="1"/>
  <c r="G68" i="1" l="1"/>
  <c r="J67" i="1"/>
  <c r="G67" i="1" l="1"/>
  <c r="J19" i="1"/>
  <c r="G19" i="1" s="1"/>
  <c r="J66" i="1"/>
  <c r="G66" i="1" l="1"/>
  <c r="J65" i="1"/>
  <c r="J64" i="1" l="1"/>
  <c r="G65" i="1"/>
  <c r="G64" i="1" l="1"/>
  <c r="J63" i="1"/>
  <c r="J62" i="1" l="1"/>
  <c r="G63" i="1"/>
  <c r="G62" i="1" l="1"/>
  <c r="J61" i="1" l="1"/>
  <c r="G61" i="1" l="1"/>
  <c r="J60" i="1"/>
  <c r="G60" i="1" l="1"/>
  <c r="J59" i="1"/>
  <c r="J57" i="1" l="1"/>
  <c r="G59" i="1"/>
  <c r="J56" i="1" l="1"/>
  <c r="G57" i="1"/>
  <c r="G56" i="1" l="1"/>
  <c r="J55" i="1"/>
  <c r="G55" i="1" l="1"/>
  <c r="J54" i="1"/>
  <c r="G54" i="1" l="1"/>
  <c r="J53" i="1"/>
  <c r="G53" i="1" l="1"/>
  <c r="J52" i="1"/>
  <c r="J51" i="1" l="1"/>
  <c r="G52" i="1"/>
  <c r="G51" i="1" l="1"/>
  <c r="J50" i="1"/>
  <c r="G50" i="1" l="1"/>
  <c r="J49" i="1"/>
  <c r="J48" i="1" l="1"/>
  <c r="G49" i="1"/>
  <c r="S16" i="1"/>
  <c r="J45" i="1" l="1"/>
  <c r="J47" i="1"/>
  <c r="G47" i="1" s="1"/>
  <c r="G48" i="1"/>
  <c r="J44" i="1" l="1"/>
  <c r="G45" i="1"/>
  <c r="J18" i="1" l="1"/>
  <c r="J43" i="1"/>
  <c r="G43" i="1" s="1"/>
  <c r="G44" i="1"/>
  <c r="J16" i="1" l="1"/>
  <c r="G16" i="1" s="1"/>
  <c r="G18" i="1"/>
</calcChain>
</file>

<file path=xl/sharedStrings.xml><?xml version="1.0" encoding="utf-8"?>
<sst xmlns="http://schemas.openxmlformats.org/spreadsheetml/2006/main" count="1154" uniqueCount="543">
  <si>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</si>
  <si>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</si>
  <si>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</si>
  <si>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</si>
  <si>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</si>
  <si>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</si>
  <si>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</si>
  <si>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</si>
  <si>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</si>
  <si>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</si>
  <si>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</si>
  <si>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</si>
  <si>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</si>
  <si>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</si>
  <si>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</si>
  <si>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</si>
  <si>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</si>
  <si>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</si>
  <si>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</si>
  <si>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</si>
  <si>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</si>
  <si>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</si>
  <si>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</si>
  <si>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</si>
  <si>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</si>
  <si>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</si>
  <si>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</si>
  <si>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</si>
  <si>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</si>
  <si>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</si>
  <si>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</si>
  <si>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</si>
  <si>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</si>
  <si>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</si>
  <si>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</si>
  <si>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</si>
  <si>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</si>
  <si>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</si>
  <si>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</si>
  <si>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</si>
  <si>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</si>
  <si>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</si>
  <si>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</si>
  <si>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</si>
  <si>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</si>
  <si>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</si>
  <si>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</si>
  <si>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</si>
  <si>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</si>
  <si>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</si>
  <si>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</si>
  <si>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</si>
  <si>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</si>
  <si>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</si>
  <si>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</si>
  <si>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</si>
  <si>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</si>
  <si>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</si>
  <si>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</si>
  <si>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</si>
  <si>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</si>
  <si>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</si>
  <si>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</si>
  <si>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</si>
  <si>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</si>
  <si>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</si>
  <si>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</si>
  <si>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</si>
  <si>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</si>
  <si>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</si>
  <si>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</si>
  <si>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</si>
  <si>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</si>
  <si>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</si>
  <si>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</si>
  <si>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</si>
  <si>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</si>
  <si>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</si>
  <si>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</si>
  <si>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</si>
  <si>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</si>
  <si>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</si>
  <si>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</si>
  <si>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</si>
  <si>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</si>
  <si>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</si>
  <si>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</si>
  <si>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</si>
  <si>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</si>
  <si>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</si>
  <si>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</si>
  <si>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</si>
  <si>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</si>
  <si>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</si>
  <si>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</si>
  <si>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</si>
  <si>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</si>
  <si>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</si>
  <si>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</si>
  <si>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</si>
  <si>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</si>
  <si>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</si>
  <si>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</si>
  <si>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</si>
  <si>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</si>
  <si>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</si>
  <si>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</si>
  <si>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</si>
  <si>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</si>
  <si>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</si>
  <si>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</si>
  <si>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</si>
  <si>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</si>
  <si>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</si>
  <si>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</si>
  <si>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</si>
  <si>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</si>
  <si>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</si>
  <si>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</si>
  <si>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</si>
  <si>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</si>
  <si>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</si>
  <si>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</si>
  <si>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</si>
  <si>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-</t>
  </si>
  <si>
    <t>нд</t>
  </si>
  <si>
    <t>Приобретение спецавтотранспорта</t>
  </si>
  <si>
    <t>Утвержденный план</t>
  </si>
  <si>
    <t>Итого (план)</t>
  </si>
  <si>
    <t>14.1</t>
  </si>
  <si>
    <t>14.2</t>
  </si>
  <si>
    <t>14.3</t>
  </si>
  <si>
    <t>14.4</t>
  </si>
  <si>
    <t>14.5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</si>
  <si>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</si>
  <si>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</si>
  <si>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</si>
  <si>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</si>
  <si>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Раздел 2. План освоения капитальных вложений по инвестиционным проектам</t>
  </si>
  <si>
    <t>Инвестиционная программа Акционерного общества "Объединенные региональные электрические сети - Владимирская область"</t>
  </si>
  <si>
    <t>План на 01.01.2022 года</t>
  </si>
  <si>
    <t>2023 год</t>
  </si>
  <si>
    <t>2024 год</t>
  </si>
  <si>
    <t>2025 год</t>
  </si>
  <si>
    <t>2026 год</t>
  </si>
  <si>
    <t>2027 год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</si>
  <si>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</si>
  <si>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</si>
  <si>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</si>
  <si>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</si>
  <si>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</si>
  <si>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</si>
  <si>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</si>
  <si>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</si>
  <si>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</si>
  <si>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</si>
  <si>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</si>
  <si>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</si>
  <si>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</si>
  <si>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</si>
  <si>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Реконструкция ТП-8 п.Городищи (Петушки) 1 шт</t>
  </si>
  <si>
    <t>ЭN232702_08</t>
  </si>
  <si>
    <t>Реконструкция ТП-3 ул. Герцена, д.14а (Гусь-Хрустальный) 1 шт</t>
  </si>
  <si>
    <t>ЭN232702_09</t>
  </si>
  <si>
    <t>Строительство КТП вместо ТП-5КО ул.Фрунзе (Киржач) 1 шт</t>
  </si>
  <si>
    <t>ЭN232702_79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</si>
  <si>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</si>
  <si>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</si>
  <si>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</si>
  <si>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</si>
  <si>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</si>
  <si>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</si>
  <si>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</si>
  <si>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</si>
  <si>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</si>
  <si>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</si>
  <si>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</si>
  <si>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</si>
  <si>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</si>
  <si>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</si>
  <si>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</si>
  <si>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</si>
  <si>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</si>
  <si>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</si>
  <si>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</si>
  <si>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</si>
  <si>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</si>
  <si>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</si>
  <si>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</si>
  <si>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</si>
  <si>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</si>
  <si>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</si>
  <si>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</si>
  <si>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</si>
  <si>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</si>
  <si>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</si>
  <si>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</si>
  <si>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</si>
  <si>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</si>
  <si>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</si>
  <si>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</si>
  <si>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</si>
  <si>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</si>
  <si>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</si>
  <si>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</si>
  <si>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</si>
  <si>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</si>
  <si>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</si>
  <si>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</si>
  <si>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</si>
  <si>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</si>
  <si>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</si>
  <si>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</si>
  <si>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</si>
  <si>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</si>
  <si>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</si>
  <si>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</si>
  <si>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</si>
  <si>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</si>
  <si>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</si>
  <si>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</si>
  <si>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</si>
  <si>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</si>
  <si>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</si>
  <si>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</si>
  <si>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</si>
  <si>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</si>
  <si>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</si>
  <si>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</si>
  <si>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</si>
  <si>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</si>
  <si>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</si>
  <si>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</si>
  <si>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</si>
  <si>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</si>
  <si>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</si>
  <si>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</si>
  <si>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</si>
  <si>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</si>
  <si>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</si>
  <si>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</si>
  <si>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</si>
  <si>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</si>
  <si>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</si>
  <si>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</si>
  <si>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</si>
  <si>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</si>
  <si>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</si>
  <si>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</si>
  <si>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</si>
  <si>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</si>
  <si>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</si>
  <si>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</si>
  <si>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</si>
  <si>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</si>
  <si>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</si>
  <si>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</si>
  <si>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</si>
  <si>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</si>
  <si>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</si>
  <si>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</si>
  <si>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</si>
  <si>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</si>
  <si>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</si>
  <si>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</si>
  <si>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</si>
  <si>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</si>
  <si>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</si>
  <si>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</si>
  <si>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</si>
  <si>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</si>
  <si>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</si>
  <si>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</si>
  <si>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</si>
  <si>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</si>
  <si>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</si>
  <si>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</si>
  <si>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</si>
  <si>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</si>
  <si>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</si>
  <si>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</si>
  <si>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</si>
  <si>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</si>
  <si>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</si>
  <si>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</si>
  <si>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</si>
  <si>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</si>
  <si>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</si>
  <si>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</si>
  <si>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</si>
  <si>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</si>
  <si>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</si>
  <si>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</si>
  <si>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</si>
  <si>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</si>
  <si>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</si>
  <si>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</si>
  <si>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</si>
  <si>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Реконструкция КРУН-1 фид.620 (Гусь-Хрустальный) 1 шт</t>
  </si>
  <si>
    <t>ЭN232702_78</t>
  </si>
  <si>
    <t>Строительство КТП взамен ТП-32 (Гороховец) 1 шт</t>
  </si>
  <si>
    <t>ЭN232702_77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</si>
  <si>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</si>
  <si>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</si>
  <si>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</si>
  <si>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</si>
  <si>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</si>
  <si>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</si>
  <si>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</si>
  <si>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</si>
  <si>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</si>
  <si>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</si>
  <si>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</si>
  <si>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</si>
  <si>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</si>
  <si>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</si>
  <si>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</si>
  <si>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</si>
  <si>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</si>
  <si>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</si>
  <si>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</si>
  <si>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</si>
  <si>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</si>
  <si>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</si>
  <si>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</si>
  <si>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</si>
  <si>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</si>
  <si>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</si>
  <si>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</si>
  <si>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</si>
  <si>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</si>
  <si>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</si>
  <si>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</si>
  <si>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</si>
  <si>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</si>
  <si>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</si>
  <si>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</si>
  <si>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</si>
  <si>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</si>
  <si>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</si>
  <si>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</si>
  <si>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</si>
  <si>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</si>
  <si>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</si>
  <si>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</si>
  <si>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</si>
  <si>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</si>
  <si>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</si>
  <si>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</si>
  <si>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</si>
  <si>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</si>
  <si>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</si>
  <si>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</si>
  <si>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</si>
  <si>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</si>
  <si>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</si>
  <si>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</si>
  <si>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</si>
  <si>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</si>
  <si>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</si>
  <si>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</si>
  <si>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</si>
  <si>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</si>
  <si>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</si>
  <si>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</si>
  <si>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</si>
  <si>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Строительство КЛ-6 кВ ТП-13-ТП-27 (Гусь-Хрустальный) 0,6 км</t>
  </si>
  <si>
    <t>ЭN232704_32</t>
  </si>
  <si>
    <t>Строительство КЛ-6 кВ РП-3 (фид.30)-ТП-106  (Ковров) 1,95 км</t>
  </si>
  <si>
    <t>ЭN232704_33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</si>
  <si>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</si>
  <si>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</si>
  <si>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</si>
  <si>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</si>
  <si>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</si>
  <si>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</si>
  <si>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</si>
  <si>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</si>
  <si>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</si>
  <si>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</si>
  <si>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</si>
  <si>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</si>
  <si>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</si>
  <si>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</si>
  <si>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</si>
  <si>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</si>
  <si>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</si>
  <si>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</si>
  <si>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</si>
  <si>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</si>
  <si>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</si>
  <si>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</si>
  <si>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</si>
  <si>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</si>
  <si>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</si>
  <si>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</si>
  <si>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</si>
  <si>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</si>
  <si>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</si>
  <si>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</si>
  <si>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</si>
  <si>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</si>
  <si>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</si>
  <si>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</si>
  <si>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</si>
  <si>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</si>
  <si>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</si>
  <si>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</si>
  <si>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</si>
  <si>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</si>
  <si>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</si>
  <si>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</si>
  <si>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</si>
  <si>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</si>
  <si>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</si>
  <si>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</si>
  <si>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</si>
  <si>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</si>
  <si>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</si>
  <si>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</si>
  <si>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</si>
  <si>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</si>
  <si>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</si>
  <si>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</si>
  <si>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</si>
  <si>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</si>
  <si>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</si>
  <si>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</si>
  <si>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</si>
  <si>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</si>
  <si>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 xml:space="preserve">Цифровизация сетей (Камешково)  </t>
  </si>
  <si>
    <t>ЭN232707_05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</si>
  <si>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</si>
  <si>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</si>
  <si>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</si>
  <si>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</si>
  <si>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</si>
  <si>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</si>
  <si>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</si>
  <si>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</si>
  <si>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</si>
  <si>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</si>
  <si>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</si>
  <si>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</si>
  <si>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</si>
  <si>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</si>
  <si>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</si>
  <si>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</si>
  <si>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</si>
  <si>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</si>
  <si>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</si>
  <si>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</si>
  <si>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</si>
  <si>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</si>
  <si>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</si>
  <si>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</si>
  <si>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</si>
  <si>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КТП д. Большевысоково (Вязники) 1 шт</t>
  </si>
  <si>
    <t>ЭN232708_14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</si>
  <si>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</si>
  <si>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</si>
  <si>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</si>
  <si>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</si>
  <si>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</si>
  <si>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</si>
  <si>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</si>
  <si>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</si>
  <si>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</si>
  <si>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</si>
  <si>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</si>
  <si>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</si>
  <si>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</si>
  <si>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</si>
  <si>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</si>
  <si>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</si>
  <si>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</si>
  <si>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</si>
  <si>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</si>
  <si>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</si>
  <si>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</si>
  <si>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</si>
  <si>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</si>
  <si>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</si>
  <si>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</si>
  <si>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</si>
  <si>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</si>
  <si>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</si>
  <si>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</si>
  <si>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</si>
  <si>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</si>
  <si>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</si>
  <si>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</si>
  <si>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</si>
  <si>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</si>
  <si>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</si>
  <si>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</si>
  <si>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</si>
  <si>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</si>
  <si>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</si>
  <si>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</si>
  <si>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</si>
  <si>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</si>
  <si>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</si>
  <si>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</si>
  <si>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КЛ-6 кВ ТП-30-ТП-32 (Гороховец) 0,24 км</t>
  </si>
  <si>
    <t>ЭN232709_23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</si>
  <si>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</si>
  <si>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</si>
  <si>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</si>
  <si>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</si>
  <si>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</si>
  <si>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Строительство ВЛЗ-10кВ до КТП СНТ "Мебельщик" (Киржач) 1,3 км</t>
  </si>
  <si>
    <t>ЭN232710_03</t>
  </si>
  <si>
    <t>Строительство ВЛЗ-10кВ от ЛР№16 до КТП ул.Кирова (Петушки) 0,7 км</t>
  </si>
  <si>
    <t>ЭN232710_04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</si>
  <si>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</si>
  <si>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</si>
  <si>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</si>
  <si>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</si>
  <si>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Приобретение самосвала  2 шт</t>
  </si>
  <si>
    <t>ЭN232711_01</t>
  </si>
  <si>
    <t>Приобретение вилочного погрузчика  1 шт</t>
  </si>
  <si>
    <t>ЭN232711_02</t>
  </si>
  <si>
    <t>Приобретение экскаватор-погрузчика  1 шт</t>
  </si>
  <si>
    <t>ЭN232711_03</t>
  </si>
  <si>
    <t>Приобретение грузопассажирского фургона (7мест)  8 шт</t>
  </si>
  <si>
    <t>ЭN232711_04</t>
  </si>
  <si>
    <t>Приобретение автоподъемника  7 шт</t>
  </si>
  <si>
    <t>ЭN232711_05</t>
  </si>
  <si>
    <t>Приобретение бурильно-крановой машины на базе трактора  1 шт</t>
  </si>
  <si>
    <t>ЭN232711_06</t>
  </si>
  <si>
    <t>Приобретение бортового автомобиля с прицепом-роспуском   1 шт</t>
  </si>
  <si>
    <t>ЭN232711_07</t>
  </si>
  <si>
    <t>Приобретение автомобиля УАЗ-390995  1 шт</t>
  </si>
  <si>
    <t>ЭN232711_08</t>
  </si>
  <si>
    <t>Приобретение передвижных Электролабораторий  4 шт</t>
  </si>
  <si>
    <t>ЭN232711_09</t>
  </si>
  <si>
    <t>Приобретение самоходного мульчера  1 шт</t>
  </si>
  <si>
    <t>ЭN232711_10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</si>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</sst>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164" fontId="6" fillId="0" borderId="2" xfId="230" applyFont="1" applyFill="1" applyBorder="1" applyAlignment="1">
      <alignment horizontal="center" vertical="center" wrapText="1"/>
    </xf>
    <xf numFmtId="164" fontId="0" fillId="0" borderId="2" xfId="23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/>
    <xf numFmtId="0" fontId="0" fillId="0" borderId="2" xfId="1" applyFont="1" applyFill="1" applyBorder="1" applyAlignment="1">
      <alignment horizontal="center" vertical="center" textRotation="90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30" fillId="0" borderId="0" xfId="2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6" fillId="0" borderId="2" xfId="230" applyNumberFormat="1" applyFont="1" applyFill="1" applyBorder="1" applyAlignment="1">
      <alignment horizontal="center" vertical="center" wrapText="1"/>
    </xf>
    <xf numFmtId="2" fontId="0" fillId="0" borderId="2" xfId="230" applyNumberFormat="1" applyFont="1" applyFill="1" applyBorder="1" applyAlignment="1">
      <alignment horizontal="center" vertical="center" wrapText="1"/>
    </xf>
    <xf numFmtId="2" fontId="0" fillId="0" borderId="2" xfId="230" applyNumberFormat="1" applyFont="1" applyBorder="1" applyAlignment="1">
      <alignment horizontal="center" vertical="center"/>
    </xf>
    <xf numFmtId="2" fontId="0" fillId="0" borderId="2" xfId="23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center" textRotation="90" wrapText="1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2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Z274"/>
  <sheetViews>
    <sheetView tabSelected="1" view="pageBreakPreview" zoomScale="70" zoomScaleNormal="70" zoomScaleSheetLayoutView="70" workbookViewId="0">
      <selection activeCell="N261" sqref="N261:R261"/>
    </sheetView>
  </sheetViews>
  <sheetFormatPr defaultRowHeight="15.75" x14ac:dyDescent="0.25"/>
  <cols>
    <col min="1" max="1" width="10.875" style="9" customWidth="1"/>
    <col min="2" max="2" width="36.875" style="9" bestFit="1" customWidth="1"/>
    <col min="3" max="3" width="13.25" style="9" customWidth="1"/>
    <col min="4" max="4" width="7.25" style="9" customWidth="1"/>
    <col min="5" max="5" width="13" style="9" customWidth="1"/>
    <col min="6" max="6" width="24.25" style="9" customWidth="1"/>
    <col min="7" max="7" width="10.5" style="9" bestFit="1" customWidth="1"/>
    <col min="8" max="8" width="8.875" style="8" bestFit="1" customWidth="1"/>
    <col min="9" max="9" width="10.5" style="8" bestFit="1" customWidth="1"/>
    <col min="10" max="10" width="8.75" style="8" customWidth="1"/>
    <col min="11" max="11" width="9.25" style="8" customWidth="1"/>
    <col min="12" max="12" width="11.25" style="8" customWidth="1"/>
    <col min="13" max="13" width="12.375" style="8" customWidth="1"/>
    <col min="14" max="19" width="16.625" style="8" customWidth="1"/>
    <col min="20" max="20" width="7.25" style="8" customWidth="1"/>
    <col min="21" max="21" width="9.875" style="8" customWidth="1"/>
    <col min="22" max="22" width="7.125" style="8" customWidth="1"/>
    <col min="23" max="23" width="6" style="9" customWidth="1"/>
    <col min="24" max="24" width="8.375" style="9" customWidth="1"/>
    <col min="25" max="25" width="5.625" style="9" customWidth="1"/>
    <col min="26" max="26" width="7.375" style="9" customWidth="1"/>
    <col min="27" max="27" width="10" style="9" customWidth="1"/>
    <col min="28" max="28" width="7.875" style="9" customWidth="1"/>
    <col min="29" max="29" width="6.75" style="9" customWidth="1"/>
    <col min="30" max="30" width="9" style="9" customWidth="1"/>
    <col min="31" max="31" width="6.125" style="9" customWidth="1"/>
    <col min="32" max="32" width="6.75" style="9" customWidth="1"/>
    <col min="33" max="33" width="9.375" style="9" customWidth="1"/>
    <col min="34" max="34" width="7.375" style="9" customWidth="1"/>
    <col min="35" max="41" width="7.25" style="9" customWidth="1"/>
    <col min="42" max="42" width="8.625" style="9" customWidth="1"/>
    <col min="43" max="43" width="6.125" style="9" customWidth="1"/>
    <col min="44" max="44" width="6.875" style="9" customWidth="1"/>
    <col min="45" max="45" width="9.625" style="9" customWidth="1"/>
    <col min="46" max="46" width="6.75" style="9" customWidth="1"/>
    <col min="47" max="47" width="7.75" style="9" customWidth="1"/>
    <col min="48" max="16384" width="9" style="9"/>
  </cols>
  <sheetData>
    <row r="1" spans="1:52" s="19" customFormat="1" ht="18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S1" s="1" t="s">
        <v>134</v>
      </c>
    </row>
    <row r="2" spans="1:52" s="19" customFormat="1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S2" s="2" t="s">
        <v>135</v>
      </c>
    </row>
    <row r="3" spans="1:52" s="19" customFormat="1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S3" s="2" t="s">
        <v>136</v>
      </c>
    </row>
    <row r="4" spans="1:52" s="19" customFormat="1" ht="18.75" x14ac:dyDescent="0.25">
      <c r="A4" s="34"/>
      <c r="B4" s="34"/>
      <c r="C4" s="34"/>
      <c r="D4" s="34"/>
      <c r="E4" s="34"/>
      <c r="F4" s="34"/>
      <c r="G4" s="18"/>
      <c r="H4" s="18"/>
      <c r="I4" s="18"/>
      <c r="J4" s="18"/>
      <c r="K4" s="18"/>
    </row>
    <row r="5" spans="1:52" s="19" customFormat="1" ht="18.75" x14ac:dyDescent="0.25">
      <c r="A5" s="33" t="s">
        <v>137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21"/>
    </row>
    <row r="6" spans="1:52" s="19" customFormat="1" ht="18.75" x14ac:dyDescent="0.3">
      <c r="A6" s="3"/>
      <c r="B6" s="3"/>
      <c r="C6" s="3"/>
      <c r="D6" s="3"/>
      <c r="E6" s="3"/>
      <c r="F6" s="3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52" s="19" customFormat="1" ht="18.75" x14ac:dyDescent="0.25">
      <c r="A7" s="32" t="s">
        <v>138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22"/>
    </row>
    <row r="8" spans="1:52" s="19" customFormat="1" ht="18.75" x14ac:dyDescent="0.25">
      <c r="A8" s="20"/>
      <c r="B8" s="20"/>
      <c r="C8" s="20"/>
      <c r="D8" s="20"/>
      <c r="E8" s="20"/>
      <c r="F8" s="20"/>
      <c r="G8" s="18"/>
      <c r="H8" s="18"/>
      <c r="I8" s="18"/>
      <c r="J8" s="18"/>
      <c r="K8" s="18"/>
    </row>
    <row r="9" spans="1:52" s="19" customFormat="1" ht="18.75" x14ac:dyDescent="0.25">
      <c r="A9" s="33" t="s">
        <v>139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21"/>
    </row>
    <row r="10" spans="1:52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ht="15.7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</row>
    <row r="12" spans="1:52" ht="72.75" customHeight="1" x14ac:dyDescent="0.25">
      <c r="A12" s="31" t="s">
        <v>0</v>
      </c>
      <c r="B12" s="31" t="s">
        <v>1</v>
      </c>
      <c r="C12" s="31" t="s">
        <v>2</v>
      </c>
      <c r="D12" s="37" t="s">
        <v>3</v>
      </c>
      <c r="E12" s="31" t="s">
        <v>4</v>
      </c>
      <c r="F12" s="30" t="s">
        <v>123</v>
      </c>
      <c r="G12" s="31" t="s">
        <v>5</v>
      </c>
      <c r="H12" s="31"/>
      <c r="I12" s="31"/>
      <c r="J12" s="31"/>
      <c r="K12" s="31"/>
      <c r="L12" s="31" t="s">
        <v>6</v>
      </c>
      <c r="M12" s="31"/>
      <c r="N12" s="31" t="s">
        <v>7</v>
      </c>
      <c r="O12" s="31"/>
      <c r="P12" s="31"/>
      <c r="Q12" s="31"/>
      <c r="R12" s="31"/>
      <c r="S12" s="31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</row>
    <row r="13" spans="1:52" ht="66" customHeight="1" x14ac:dyDescent="0.25">
      <c r="A13" s="31"/>
      <c r="B13" s="31"/>
      <c r="C13" s="31"/>
      <c r="D13" s="37"/>
      <c r="E13" s="31"/>
      <c r="F13" s="30"/>
      <c r="G13" s="31" t="s">
        <v>8</v>
      </c>
      <c r="H13" s="31"/>
      <c r="I13" s="31"/>
      <c r="J13" s="31"/>
      <c r="K13" s="31"/>
      <c r="L13" s="31" t="s">
        <v>140</v>
      </c>
      <c r="M13" s="31"/>
      <c r="N13" s="13" t="s">
        <v>141</v>
      </c>
      <c r="O13" s="13" t="s">
        <v>142</v>
      </c>
      <c r="P13" s="13" t="s">
        <v>143</v>
      </c>
      <c r="Q13" s="13" t="s">
        <v>144</v>
      </c>
      <c r="R13" s="13" t="s">
        <v>145</v>
      </c>
      <c r="S13" s="31" t="s">
        <v>128</v>
      </c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</row>
    <row r="14" spans="1:52" ht="135" customHeight="1" x14ac:dyDescent="0.25">
      <c r="A14" s="31"/>
      <c r="B14" s="31"/>
      <c r="C14" s="31"/>
      <c r="D14" s="37"/>
      <c r="E14" s="14" t="s">
        <v>8</v>
      </c>
      <c r="F14" s="15" t="s">
        <v>9</v>
      </c>
      <c r="G14" s="16" t="s">
        <v>10</v>
      </c>
      <c r="H14" s="16" t="s">
        <v>11</v>
      </c>
      <c r="I14" s="16" t="s">
        <v>12</v>
      </c>
      <c r="J14" s="11" t="s">
        <v>13</v>
      </c>
      <c r="K14" s="11" t="s">
        <v>14</v>
      </c>
      <c r="L14" s="16" t="s">
        <v>15</v>
      </c>
      <c r="M14" s="16" t="s">
        <v>16</v>
      </c>
      <c r="N14" s="14" t="s">
        <v>127</v>
      </c>
      <c r="O14" s="14" t="s">
        <v>127</v>
      </c>
      <c r="P14" s="14" t="s">
        <v>127</v>
      </c>
      <c r="Q14" s="14" t="s">
        <v>127</v>
      </c>
      <c r="R14" s="14" t="s">
        <v>127</v>
      </c>
      <c r="S14" s="31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1:52" ht="19.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2" t="s">
        <v>129</v>
      </c>
      <c r="O15" s="12" t="s">
        <v>130</v>
      </c>
      <c r="P15" s="12" t="s">
        <v>131</v>
      </c>
      <c r="Q15" s="12" t="s">
        <v>132</v>
      </c>
      <c r="R15" s="12" t="s">
        <v>133</v>
      </c>
      <c r="S15" s="14">
        <v>15</v>
      </c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1:52" s="5" customFormat="1" ht="31.5" x14ac:dyDescent="0.25">
      <c r="A16" s="23" t="s">
        <v>17</v>
      </c>
      <c r="B16" s="23" t="s">
        <v>18</v>
      </c>
      <c r="C16" s="23" t="s">
        <v>124</v>
      </c>
      <c r="D16" s="23">
        <f t="shared" ref="D16:E16" si="0">D18</f>
        <v>2023</v>
      </c>
      <c r="E16" s="23">
        <f t="shared" si="0"/>
        <v>2027</v>
      </c>
      <c r="F16" s="23" t="s">
        <v>125</v>
      </c>
      <c r="G16" s="26">
        <f>SUM(H16:K16)</f>
        <v>1525.394065415624</v>
      </c>
      <c r="H16" s="26">
        <f>SUM(H17:H22)</f>
        <v>107.83076998173922</v>
      </c>
      <c r="I16" s="26">
        <f>SUM(I17:I22)</f>
        <v>1186.0845175172183</v>
      </c>
      <c r="J16" s="26">
        <f t="shared" ref="J16" si="1">SUM(J17:J22)</f>
        <v>0</v>
      </c>
      <c r="K16" s="26">
        <f>SUM(K17:K22)</f>
        <v>231.47877791666662</v>
      </c>
      <c r="L16" s="23">
        <f t="shared" ref="L16:M16" si="2">SUM(L17:L22)</f>
        <v>0</v>
      </c>
      <c r="M16" s="23">
        <f t="shared" si="2"/>
        <v>0</v>
      </c>
      <c r="N16" s="26">
        <f>SUM(N17:N22)</f>
        <v>303.23189642264475</v>
      </c>
      <c r="O16" s="26">
        <f>SUM(O17:O22)</f>
        <v>294.7162510605599</v>
      </c>
      <c r="P16" s="26">
        <f>SUM(P17:P22)</f>
        <v>301.76225249079505</v>
      </c>
      <c r="Q16" s="26">
        <f>SUM(Q17:Q22)</f>
        <v>309.08925520061609</v>
      </c>
      <c r="R16" s="26">
        <f>SUM(R17:R22)</f>
        <v>316.59441024100789</v>
      </c>
      <c r="S16" s="6">
        <f t="shared" ref="S16:S22" si="3">N16+O16+P16+Q16+R16</f>
        <v>1525.3940654156236</v>
      </c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</row>
    <row r="17" spans="1:47" x14ac:dyDescent="0.25">
      <c r="A17" s="24" t="s">
        <v>19</v>
      </c>
      <c r="B17" s="24" t="s">
        <v>20</v>
      </c>
      <c r="C17" s="24" t="s">
        <v>21</v>
      </c>
      <c r="D17" s="25" t="s">
        <v>125</v>
      </c>
      <c r="E17" s="25" t="s">
        <v>125</v>
      </c>
      <c r="F17" s="24" t="s">
        <v>125</v>
      </c>
      <c r="G17" s="27">
        <f t="shared" ref="G17:G79" si="4">SUM(H17:K17)</f>
        <v>0</v>
      </c>
      <c r="H17" s="27">
        <f>H24</f>
        <v>0</v>
      </c>
      <c r="I17" s="27">
        <f t="shared" ref="I17:K17" si="5">I24</f>
        <v>0</v>
      </c>
      <c r="J17" s="27">
        <f t="shared" si="5"/>
        <v>0</v>
      </c>
      <c r="K17" s="27">
        <f t="shared" si="5"/>
        <v>0</v>
      </c>
      <c r="L17" s="24">
        <v>0</v>
      </c>
      <c r="M17" s="24">
        <v>0</v>
      </c>
      <c r="N17" s="27">
        <f>N24</f>
        <v>0</v>
      </c>
      <c r="O17" s="27">
        <f>O24</f>
        <v>0</v>
      </c>
      <c r="P17" s="27">
        <f>P24</f>
        <v>0</v>
      </c>
      <c r="Q17" s="27">
        <f>Q24</f>
        <v>0</v>
      </c>
      <c r="R17" s="27">
        <f>R24</f>
        <v>0</v>
      </c>
      <c r="S17" s="27">
        <f t="shared" si="3"/>
        <v>0</v>
      </c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</row>
    <row r="18" spans="1:47" ht="31.5" x14ac:dyDescent="0.25">
      <c r="A18" s="24" t="s">
        <v>22</v>
      </c>
      <c r="B18" s="24" t="s">
        <v>23</v>
      </c>
      <c r="C18" s="24" t="s">
        <v>21</v>
      </c>
      <c r="D18" s="25">
        <f t="shared" ref="D18:E22" si="6">D44</f>
        <v>2023</v>
      </c>
      <c r="E18" s="25">
        <f t="shared" si="6"/>
        <v>2027</v>
      </c>
      <c r="F18" s="24" t="s">
        <v>125</v>
      </c>
      <c r="G18" s="27">
        <f t="shared" si="4"/>
        <v>971.72910239544137</v>
      </c>
      <c r="H18" s="27">
        <f>H44</f>
        <v>64.729357932671903</v>
      </c>
      <c r="I18" s="27">
        <f t="shared" ref="I18:K18" si="7">I44</f>
        <v>906.99974446276951</v>
      </c>
      <c r="J18" s="27">
        <f t="shared" si="7"/>
        <v>0</v>
      </c>
      <c r="K18" s="27">
        <f t="shared" si="7"/>
        <v>0</v>
      </c>
      <c r="L18" s="24">
        <f t="shared" ref="L18:M18" si="8">L43</f>
        <v>0</v>
      </c>
      <c r="M18" s="24">
        <f t="shared" si="8"/>
        <v>0</v>
      </c>
      <c r="N18" s="27">
        <f>N44</f>
        <v>208.80182271414475</v>
      </c>
      <c r="O18" s="27">
        <f>O44</f>
        <v>148.92119445405322</v>
      </c>
      <c r="P18" s="27">
        <f>P44</f>
        <v>189.69912826362335</v>
      </c>
      <c r="Q18" s="27">
        <f>Q44</f>
        <v>190.92519935123232</v>
      </c>
      <c r="R18" s="27">
        <f>R44</f>
        <v>233.3817576123873</v>
      </c>
      <c r="S18" s="27">
        <f t="shared" si="3"/>
        <v>971.72910239544103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</row>
    <row r="19" spans="1:47" ht="63" x14ac:dyDescent="0.25">
      <c r="A19" s="24" t="s">
        <v>24</v>
      </c>
      <c r="B19" s="24" t="s">
        <v>25</v>
      </c>
      <c r="C19" s="24" t="s">
        <v>21</v>
      </c>
      <c r="D19" s="25" t="str">
        <f t="shared" ref="D19:E19" si="9">D211</f>
        <v>нд</v>
      </c>
      <c r="E19" s="25" t="str">
        <f t="shared" si="9"/>
        <v>нд</v>
      </c>
      <c r="F19" s="24" t="s">
        <v>125</v>
      </c>
      <c r="G19" s="27">
        <f t="shared" si="4"/>
        <v>0</v>
      </c>
      <c r="H19" s="27">
        <v>0</v>
      </c>
      <c r="I19" s="27">
        <v>0</v>
      </c>
      <c r="J19" s="27">
        <f t="shared" ref="J19:M19" si="10">J67</f>
        <v>0</v>
      </c>
      <c r="K19" s="27">
        <f t="shared" si="10"/>
        <v>0</v>
      </c>
      <c r="L19" s="24">
        <f t="shared" si="10"/>
        <v>0</v>
      </c>
      <c r="M19" s="24">
        <f t="shared" si="10"/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f t="shared" si="3"/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</row>
    <row r="20" spans="1:47" ht="31.5" x14ac:dyDescent="0.25">
      <c r="A20" s="24" t="s">
        <v>26</v>
      </c>
      <c r="B20" s="24" t="s">
        <v>27</v>
      </c>
      <c r="C20" s="24" t="s">
        <v>21</v>
      </c>
      <c r="D20" s="25">
        <v>2023</v>
      </c>
      <c r="E20" s="25">
        <v>2027</v>
      </c>
      <c r="F20" s="24" t="s">
        <v>125</v>
      </c>
      <c r="G20" s="27">
        <f t="shared" si="4"/>
        <v>300.50119685876467</v>
      </c>
      <c r="H20" s="27">
        <f>H214</f>
        <v>40.932913224592191</v>
      </c>
      <c r="I20" s="27">
        <f t="shared" ref="I20:K20" si="11">I214</f>
        <v>259.56828363417247</v>
      </c>
      <c r="J20" s="27">
        <f t="shared" si="11"/>
        <v>0</v>
      </c>
      <c r="K20" s="27">
        <f t="shared" si="11"/>
        <v>0</v>
      </c>
      <c r="L20" s="24">
        <v>0</v>
      </c>
      <c r="M20" s="24">
        <v>0</v>
      </c>
      <c r="N20" s="27">
        <f>N214</f>
        <v>46.704477041833336</v>
      </c>
      <c r="O20" s="27">
        <f>O214</f>
        <v>95.084234689840017</v>
      </c>
      <c r="P20" s="27">
        <f>P214</f>
        <v>40.29000020717168</v>
      </c>
      <c r="Q20" s="27">
        <f>Q214</f>
        <v>86.939962175450418</v>
      </c>
      <c r="R20" s="27">
        <f>R214</f>
        <v>31.482522744469257</v>
      </c>
      <c r="S20" s="27">
        <f t="shared" si="3"/>
        <v>300.50119685876467</v>
      </c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</row>
    <row r="21" spans="1:47" ht="47.25" x14ac:dyDescent="0.25">
      <c r="A21" s="24" t="s">
        <v>28</v>
      </c>
      <c r="B21" s="24" t="s">
        <v>29</v>
      </c>
      <c r="C21" s="24" t="s">
        <v>21</v>
      </c>
      <c r="D21" s="25" t="s">
        <v>125</v>
      </c>
      <c r="E21" s="25" t="s">
        <v>125</v>
      </c>
      <c r="F21" s="24" t="s">
        <v>125</v>
      </c>
      <c r="G21" s="27">
        <f t="shared" si="4"/>
        <v>0</v>
      </c>
      <c r="H21" s="27">
        <v>0</v>
      </c>
      <c r="I21" s="27">
        <v>0</v>
      </c>
      <c r="J21" s="27">
        <v>0</v>
      </c>
      <c r="K21" s="27">
        <v>0</v>
      </c>
      <c r="L21" s="24">
        <v>0</v>
      </c>
      <c r="M21" s="24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f t="shared" si="3"/>
        <v>0</v>
      </c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</row>
    <row r="22" spans="1:47" x14ac:dyDescent="0.25">
      <c r="A22" s="24" t="s">
        <v>30</v>
      </c>
      <c r="B22" s="24" t="s">
        <v>31</v>
      </c>
      <c r="C22" s="24" t="s">
        <v>21</v>
      </c>
      <c r="D22" s="25">
        <f t="shared" si="6"/>
        <v>2023</v>
      </c>
      <c r="E22" s="25">
        <f t="shared" si="6"/>
        <v>2027</v>
      </c>
      <c r="F22" s="24" t="s">
        <v>125</v>
      </c>
      <c r="G22" s="27">
        <f t="shared" si="4"/>
        <v>253.16376616141795</v>
      </c>
      <c r="H22" s="27">
        <f>H261</f>
        <v>2.1684988244751331</v>
      </c>
      <c r="I22" s="27">
        <f t="shared" ref="I22:K22" si="12">I261</f>
        <v>19.516489420276198</v>
      </c>
      <c r="J22" s="27">
        <f t="shared" si="12"/>
        <v>0</v>
      </c>
      <c r="K22" s="27">
        <f t="shared" si="12"/>
        <v>231.47877791666662</v>
      </c>
      <c r="L22" s="24">
        <v>0</v>
      </c>
      <c r="M22" s="24">
        <v>0</v>
      </c>
      <c r="N22" s="27">
        <f>N261</f>
        <v>47.725596666666668</v>
      </c>
      <c r="O22" s="27">
        <f>O261</f>
        <v>50.710821916666617</v>
      </c>
      <c r="P22" s="27">
        <f>P261</f>
        <v>71.773124019999997</v>
      </c>
      <c r="Q22" s="27">
        <f>Q261</f>
        <v>31.224093673933332</v>
      </c>
      <c r="R22" s="27">
        <f>R261</f>
        <v>51.730129884151339</v>
      </c>
      <c r="S22" s="27">
        <f t="shared" si="3"/>
        <v>253.16376616141793</v>
      </c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</row>
    <row r="23" spans="1:47" x14ac:dyDescent="0.25">
      <c r="A23" s="25" t="s">
        <v>32</v>
      </c>
      <c r="B23" s="25" t="s">
        <v>114</v>
      </c>
      <c r="C23" s="25"/>
      <c r="D23" s="25"/>
      <c r="E23" s="25"/>
      <c r="F23" s="24"/>
      <c r="G23" s="27"/>
      <c r="H23" s="27"/>
      <c r="I23" s="27"/>
      <c r="J23" s="27"/>
      <c r="K23" s="27"/>
      <c r="L23" s="24"/>
      <c r="M23" s="24"/>
      <c r="N23" s="27"/>
      <c r="O23" s="27"/>
      <c r="P23" s="27"/>
      <c r="Q23" s="27"/>
      <c r="R23" s="27"/>
      <c r="S23" s="7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</row>
    <row r="24" spans="1:47" ht="31.5" x14ac:dyDescent="0.25">
      <c r="A24" s="25" t="s">
        <v>33</v>
      </c>
      <c r="B24" s="25" t="s">
        <v>34</v>
      </c>
      <c r="C24" s="25" t="s">
        <v>21</v>
      </c>
      <c r="D24" s="25" t="s">
        <v>125</v>
      </c>
      <c r="E24" s="25" t="s">
        <v>125</v>
      </c>
      <c r="F24" s="24" t="s">
        <v>125</v>
      </c>
      <c r="G24" s="27">
        <f t="shared" si="4"/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f>N24+O24+P24+Q24+R24</f>
        <v>0</v>
      </c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</row>
    <row r="25" spans="1:47" ht="47.25" customHeight="1" x14ac:dyDescent="0.25">
      <c r="A25" s="25" t="s">
        <v>35</v>
      </c>
      <c r="B25" s="25" t="s">
        <v>36</v>
      </c>
      <c r="C25" s="25" t="s">
        <v>21</v>
      </c>
      <c r="D25" s="25" t="s">
        <v>125</v>
      </c>
      <c r="E25" s="25" t="s">
        <v>125</v>
      </c>
      <c r="F25" s="24" t="s">
        <v>125</v>
      </c>
      <c r="G25" s="27">
        <f t="shared" si="4"/>
        <v>0</v>
      </c>
      <c r="H25" s="27">
        <v>0</v>
      </c>
      <c r="I25" s="27">
        <v>0</v>
      </c>
      <c r="J25" s="27">
        <v>0</v>
      </c>
      <c r="K25" s="27">
        <v>0</v>
      </c>
      <c r="L25" s="24">
        <v>0</v>
      </c>
      <c r="M25" s="24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f t="shared" ref="S25:S87" si="13">N25+O25+P25+Q25+R25</f>
        <v>0</v>
      </c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</row>
    <row r="26" spans="1:47" ht="63" customHeight="1" x14ac:dyDescent="0.25">
      <c r="A26" s="25" t="s">
        <v>37</v>
      </c>
      <c r="B26" s="25" t="s">
        <v>38</v>
      </c>
      <c r="C26" s="25" t="s">
        <v>21</v>
      </c>
      <c r="D26" s="25" t="s">
        <v>125</v>
      </c>
      <c r="E26" s="25" t="s">
        <v>125</v>
      </c>
      <c r="F26" s="24" t="s">
        <v>125</v>
      </c>
      <c r="G26" s="27">
        <f t="shared" si="4"/>
        <v>0</v>
      </c>
      <c r="H26" s="27">
        <v>0</v>
      </c>
      <c r="I26" s="27">
        <v>0</v>
      </c>
      <c r="J26" s="27">
        <v>0</v>
      </c>
      <c r="K26" s="27">
        <v>0</v>
      </c>
      <c r="L26" s="24">
        <v>0</v>
      </c>
      <c r="M26" s="24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f t="shared" si="13"/>
        <v>0</v>
      </c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</row>
    <row r="27" spans="1:47" ht="63" customHeight="1" x14ac:dyDescent="0.25">
      <c r="A27" s="25" t="s">
        <v>39</v>
      </c>
      <c r="B27" s="25" t="s">
        <v>40</v>
      </c>
      <c r="C27" s="25" t="s">
        <v>21</v>
      </c>
      <c r="D27" s="25" t="s">
        <v>125</v>
      </c>
      <c r="E27" s="25" t="s">
        <v>125</v>
      </c>
      <c r="F27" s="24" t="s">
        <v>125</v>
      </c>
      <c r="G27" s="27">
        <f t="shared" si="4"/>
        <v>0</v>
      </c>
      <c r="H27" s="27">
        <v>0</v>
      </c>
      <c r="I27" s="27">
        <v>0</v>
      </c>
      <c r="J27" s="27">
        <v>0</v>
      </c>
      <c r="K27" s="27">
        <v>0</v>
      </c>
      <c r="L27" s="24">
        <v>0</v>
      </c>
      <c r="M27" s="24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f t="shared" si="13"/>
        <v>0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</row>
    <row r="28" spans="1:47" ht="63" customHeight="1" x14ac:dyDescent="0.25">
      <c r="A28" s="25" t="s">
        <v>41</v>
      </c>
      <c r="B28" s="25" t="s">
        <v>42</v>
      </c>
      <c r="C28" s="25" t="s">
        <v>21</v>
      </c>
      <c r="D28" s="25" t="s">
        <v>125</v>
      </c>
      <c r="E28" s="25" t="s">
        <v>125</v>
      </c>
      <c r="F28" s="24" t="s">
        <v>125</v>
      </c>
      <c r="G28" s="27">
        <f t="shared" si="4"/>
        <v>0</v>
      </c>
      <c r="H28" s="27">
        <v>0</v>
      </c>
      <c r="I28" s="27">
        <v>0</v>
      </c>
      <c r="J28" s="27">
        <v>0</v>
      </c>
      <c r="K28" s="27">
        <v>0</v>
      </c>
      <c r="L28" s="24">
        <v>0</v>
      </c>
      <c r="M28" s="24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f t="shared" si="13"/>
        <v>0</v>
      </c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</row>
    <row r="29" spans="1:47" ht="47.25" customHeight="1" x14ac:dyDescent="0.25">
      <c r="A29" s="25" t="s">
        <v>43</v>
      </c>
      <c r="B29" s="25" t="s">
        <v>44</v>
      </c>
      <c r="C29" s="25" t="s">
        <v>21</v>
      </c>
      <c r="D29" s="25" t="s">
        <v>125</v>
      </c>
      <c r="E29" s="25" t="s">
        <v>125</v>
      </c>
      <c r="F29" s="24" t="s">
        <v>125</v>
      </c>
      <c r="G29" s="27">
        <f t="shared" si="4"/>
        <v>0</v>
      </c>
      <c r="H29" s="27">
        <v>0</v>
      </c>
      <c r="I29" s="27">
        <v>0</v>
      </c>
      <c r="J29" s="27">
        <v>0</v>
      </c>
      <c r="K29" s="27">
        <v>0</v>
      </c>
      <c r="L29" s="24">
        <v>0</v>
      </c>
      <c r="M29" s="24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f t="shared" si="13"/>
        <v>0</v>
      </c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</row>
    <row r="30" spans="1:47" ht="78.75" customHeight="1" x14ac:dyDescent="0.25">
      <c r="A30" s="25" t="s">
        <v>45</v>
      </c>
      <c r="B30" s="25" t="s">
        <v>46</v>
      </c>
      <c r="C30" s="25" t="s">
        <v>21</v>
      </c>
      <c r="D30" s="25" t="s">
        <v>125</v>
      </c>
      <c r="E30" s="25" t="s">
        <v>125</v>
      </c>
      <c r="F30" s="24" t="s">
        <v>125</v>
      </c>
      <c r="G30" s="27">
        <f t="shared" si="4"/>
        <v>0</v>
      </c>
      <c r="H30" s="27">
        <v>0</v>
      </c>
      <c r="I30" s="27">
        <v>0</v>
      </c>
      <c r="J30" s="27">
        <v>0</v>
      </c>
      <c r="K30" s="27">
        <v>0</v>
      </c>
      <c r="L30" s="24">
        <v>0</v>
      </c>
      <c r="M30" s="24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f t="shared" si="13"/>
        <v>0</v>
      </c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</row>
    <row r="31" spans="1:47" ht="47.25" customHeight="1" x14ac:dyDescent="0.25">
      <c r="A31" s="25" t="s">
        <v>47</v>
      </c>
      <c r="B31" s="25" t="s">
        <v>48</v>
      </c>
      <c r="C31" s="25" t="s">
        <v>21</v>
      </c>
      <c r="D31" s="25" t="s">
        <v>125</v>
      </c>
      <c r="E31" s="25" t="s">
        <v>125</v>
      </c>
      <c r="F31" s="24" t="s">
        <v>125</v>
      </c>
      <c r="G31" s="27">
        <f t="shared" si="4"/>
        <v>0</v>
      </c>
      <c r="H31" s="27">
        <v>0</v>
      </c>
      <c r="I31" s="27">
        <v>0</v>
      </c>
      <c r="J31" s="27">
        <v>0</v>
      </c>
      <c r="K31" s="27">
        <v>0</v>
      </c>
      <c r="L31" s="24">
        <v>0</v>
      </c>
      <c r="M31" s="24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f t="shared" si="13"/>
        <v>0</v>
      </c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</row>
    <row r="32" spans="1:47" ht="47.25" customHeight="1" x14ac:dyDescent="0.25">
      <c r="A32" s="25" t="s">
        <v>49</v>
      </c>
      <c r="B32" s="25" t="s">
        <v>50</v>
      </c>
      <c r="C32" s="25" t="s">
        <v>21</v>
      </c>
      <c r="D32" s="25" t="s">
        <v>125</v>
      </c>
      <c r="E32" s="25" t="s">
        <v>125</v>
      </c>
      <c r="F32" s="24" t="s">
        <v>125</v>
      </c>
      <c r="G32" s="27">
        <f t="shared" si="4"/>
        <v>0</v>
      </c>
      <c r="H32" s="27">
        <v>0</v>
      </c>
      <c r="I32" s="27">
        <v>0</v>
      </c>
      <c r="J32" s="27">
        <v>0</v>
      </c>
      <c r="K32" s="27">
        <v>0</v>
      </c>
      <c r="L32" s="24">
        <v>0</v>
      </c>
      <c r="M32" s="24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f t="shared" si="13"/>
        <v>0</v>
      </c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</row>
    <row r="33" spans="1:47" ht="47.25" customHeight="1" x14ac:dyDescent="0.25">
      <c r="A33" s="25" t="s">
        <v>51</v>
      </c>
      <c r="B33" s="25" t="s">
        <v>52</v>
      </c>
      <c r="C33" s="25" t="s">
        <v>21</v>
      </c>
      <c r="D33" s="25" t="s">
        <v>125</v>
      </c>
      <c r="E33" s="25" t="s">
        <v>125</v>
      </c>
      <c r="F33" s="24" t="s">
        <v>125</v>
      </c>
      <c r="G33" s="27">
        <f t="shared" si="4"/>
        <v>0</v>
      </c>
      <c r="H33" s="27">
        <v>0</v>
      </c>
      <c r="I33" s="27">
        <v>0</v>
      </c>
      <c r="J33" s="27">
        <v>0</v>
      </c>
      <c r="K33" s="27">
        <v>0</v>
      </c>
      <c r="L33" s="24">
        <v>0</v>
      </c>
      <c r="M33" s="24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f t="shared" si="13"/>
        <v>0</v>
      </c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</row>
    <row r="34" spans="1:47" ht="126" customHeight="1" x14ac:dyDescent="0.25">
      <c r="A34" s="25" t="s">
        <v>51</v>
      </c>
      <c r="B34" s="25" t="s">
        <v>53</v>
      </c>
      <c r="C34" s="25" t="s">
        <v>21</v>
      </c>
      <c r="D34" s="25" t="s">
        <v>125</v>
      </c>
      <c r="E34" s="25" t="s">
        <v>125</v>
      </c>
      <c r="F34" s="24" t="s">
        <v>125</v>
      </c>
      <c r="G34" s="27">
        <f t="shared" si="4"/>
        <v>0</v>
      </c>
      <c r="H34" s="27">
        <v>0</v>
      </c>
      <c r="I34" s="27">
        <v>0</v>
      </c>
      <c r="J34" s="27">
        <v>0</v>
      </c>
      <c r="K34" s="27">
        <v>0</v>
      </c>
      <c r="L34" s="24">
        <v>0</v>
      </c>
      <c r="M34" s="24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f t="shared" si="13"/>
        <v>0</v>
      </c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</row>
    <row r="35" spans="1:47" ht="110.25" customHeight="1" x14ac:dyDescent="0.25">
      <c r="A35" s="25" t="s">
        <v>51</v>
      </c>
      <c r="B35" s="25" t="s">
        <v>54</v>
      </c>
      <c r="C35" s="25" t="s">
        <v>21</v>
      </c>
      <c r="D35" s="25" t="s">
        <v>125</v>
      </c>
      <c r="E35" s="25" t="s">
        <v>125</v>
      </c>
      <c r="F35" s="24" t="s">
        <v>125</v>
      </c>
      <c r="G35" s="27">
        <f t="shared" si="4"/>
        <v>0</v>
      </c>
      <c r="H35" s="27">
        <v>0</v>
      </c>
      <c r="I35" s="27">
        <v>0</v>
      </c>
      <c r="J35" s="27">
        <v>0</v>
      </c>
      <c r="K35" s="27">
        <v>0</v>
      </c>
      <c r="L35" s="24">
        <v>0</v>
      </c>
      <c r="M35" s="24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f t="shared" si="13"/>
        <v>0</v>
      </c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</row>
    <row r="36" spans="1:47" ht="110.25" customHeight="1" x14ac:dyDescent="0.25">
      <c r="A36" s="25" t="s">
        <v>51</v>
      </c>
      <c r="B36" s="25" t="s">
        <v>55</v>
      </c>
      <c r="C36" s="25" t="s">
        <v>21</v>
      </c>
      <c r="D36" s="25" t="s">
        <v>125</v>
      </c>
      <c r="E36" s="25" t="s">
        <v>125</v>
      </c>
      <c r="F36" s="24" t="s">
        <v>125</v>
      </c>
      <c r="G36" s="27">
        <f t="shared" si="4"/>
        <v>0</v>
      </c>
      <c r="H36" s="27">
        <v>0</v>
      </c>
      <c r="I36" s="27">
        <v>0</v>
      </c>
      <c r="J36" s="27">
        <v>0</v>
      </c>
      <c r="K36" s="27">
        <v>0</v>
      </c>
      <c r="L36" s="24">
        <v>0</v>
      </c>
      <c r="M36" s="24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f t="shared" si="13"/>
        <v>0</v>
      </c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</row>
    <row r="37" spans="1:47" ht="47.25" customHeight="1" x14ac:dyDescent="0.25">
      <c r="A37" s="25" t="s">
        <v>56</v>
      </c>
      <c r="B37" s="25" t="s">
        <v>52</v>
      </c>
      <c r="C37" s="25" t="s">
        <v>21</v>
      </c>
      <c r="D37" s="25" t="s">
        <v>125</v>
      </c>
      <c r="E37" s="25" t="s">
        <v>125</v>
      </c>
      <c r="F37" s="24" t="s">
        <v>125</v>
      </c>
      <c r="G37" s="27">
        <f t="shared" si="4"/>
        <v>0</v>
      </c>
      <c r="H37" s="27">
        <v>0</v>
      </c>
      <c r="I37" s="27">
        <v>0</v>
      </c>
      <c r="J37" s="27">
        <v>0</v>
      </c>
      <c r="K37" s="27">
        <v>0</v>
      </c>
      <c r="L37" s="24">
        <v>0</v>
      </c>
      <c r="M37" s="24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f t="shared" si="13"/>
        <v>0</v>
      </c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  <row r="38" spans="1:47" ht="126" customHeight="1" x14ac:dyDescent="0.25">
      <c r="A38" s="25" t="s">
        <v>56</v>
      </c>
      <c r="B38" s="25" t="s">
        <v>53</v>
      </c>
      <c r="C38" s="25" t="s">
        <v>21</v>
      </c>
      <c r="D38" s="25" t="s">
        <v>125</v>
      </c>
      <c r="E38" s="25" t="s">
        <v>125</v>
      </c>
      <c r="F38" s="24" t="s">
        <v>125</v>
      </c>
      <c r="G38" s="27">
        <f t="shared" si="4"/>
        <v>0</v>
      </c>
      <c r="H38" s="27">
        <v>0</v>
      </c>
      <c r="I38" s="27">
        <v>0</v>
      </c>
      <c r="J38" s="27">
        <v>0</v>
      </c>
      <c r="K38" s="27">
        <v>0</v>
      </c>
      <c r="L38" s="24">
        <v>0</v>
      </c>
      <c r="M38" s="24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f t="shared" si="13"/>
        <v>0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</row>
    <row r="39" spans="1:47" ht="110.25" customHeight="1" x14ac:dyDescent="0.25">
      <c r="A39" s="25" t="s">
        <v>56</v>
      </c>
      <c r="B39" s="25" t="s">
        <v>54</v>
      </c>
      <c r="C39" s="25" t="s">
        <v>21</v>
      </c>
      <c r="D39" s="25" t="s">
        <v>125</v>
      </c>
      <c r="E39" s="25" t="s">
        <v>125</v>
      </c>
      <c r="F39" s="24" t="s">
        <v>125</v>
      </c>
      <c r="G39" s="27">
        <f t="shared" si="4"/>
        <v>0</v>
      </c>
      <c r="H39" s="27">
        <v>0</v>
      </c>
      <c r="I39" s="27">
        <v>0</v>
      </c>
      <c r="J39" s="27">
        <v>0</v>
      </c>
      <c r="K39" s="27">
        <v>0</v>
      </c>
      <c r="L39" s="24">
        <v>0</v>
      </c>
      <c r="M39" s="24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f t="shared" si="13"/>
        <v>0</v>
      </c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</row>
    <row r="40" spans="1:47" ht="110.25" customHeight="1" x14ac:dyDescent="0.25">
      <c r="A40" s="25" t="s">
        <v>56</v>
      </c>
      <c r="B40" s="25" t="s">
        <v>57</v>
      </c>
      <c r="C40" s="25" t="s">
        <v>21</v>
      </c>
      <c r="D40" s="25" t="s">
        <v>125</v>
      </c>
      <c r="E40" s="25" t="s">
        <v>125</v>
      </c>
      <c r="F40" s="24" t="s">
        <v>125</v>
      </c>
      <c r="G40" s="27">
        <f t="shared" si="4"/>
        <v>0</v>
      </c>
      <c r="H40" s="27">
        <v>0</v>
      </c>
      <c r="I40" s="27">
        <v>0</v>
      </c>
      <c r="J40" s="27">
        <v>0</v>
      </c>
      <c r="K40" s="27">
        <v>0</v>
      </c>
      <c r="L40" s="24">
        <v>0</v>
      </c>
      <c r="M40" s="24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f t="shared" si="13"/>
        <v>0</v>
      </c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</row>
    <row r="41" spans="1:47" ht="94.5" customHeight="1" x14ac:dyDescent="0.25">
      <c r="A41" s="25" t="s">
        <v>58</v>
      </c>
      <c r="B41" s="25" t="s">
        <v>59</v>
      </c>
      <c r="C41" s="25" t="s">
        <v>21</v>
      </c>
      <c r="D41" s="25" t="s">
        <v>125</v>
      </c>
      <c r="E41" s="25" t="s">
        <v>125</v>
      </c>
      <c r="F41" s="24" t="s">
        <v>125</v>
      </c>
      <c r="G41" s="27">
        <f t="shared" si="4"/>
        <v>0</v>
      </c>
      <c r="H41" s="27">
        <v>0</v>
      </c>
      <c r="I41" s="27">
        <v>0</v>
      </c>
      <c r="J41" s="27">
        <v>0</v>
      </c>
      <c r="K41" s="27">
        <v>0</v>
      </c>
      <c r="L41" s="24">
        <v>0</v>
      </c>
      <c r="M41" s="24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f t="shared" si="13"/>
        <v>0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</row>
    <row r="42" spans="1:47" ht="78.75" customHeight="1" x14ac:dyDescent="0.25">
      <c r="A42" s="25" t="s">
        <v>60</v>
      </c>
      <c r="B42" s="25" t="s">
        <v>61</v>
      </c>
      <c r="C42" s="25" t="s">
        <v>21</v>
      </c>
      <c r="D42" s="25" t="s">
        <v>125</v>
      </c>
      <c r="E42" s="25" t="s">
        <v>125</v>
      </c>
      <c r="F42" s="24" t="s">
        <v>125</v>
      </c>
      <c r="G42" s="27">
        <f t="shared" si="4"/>
        <v>0</v>
      </c>
      <c r="H42" s="27">
        <v>0</v>
      </c>
      <c r="I42" s="27">
        <v>0</v>
      </c>
      <c r="J42" s="27">
        <v>0</v>
      </c>
      <c r="K42" s="27">
        <v>0</v>
      </c>
      <c r="L42" s="24">
        <v>0</v>
      </c>
      <c r="M42" s="24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f t="shared" si="13"/>
        <v>0</v>
      </c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</row>
    <row r="43" spans="1:47" ht="78.75" customHeight="1" x14ac:dyDescent="0.25">
      <c r="A43" s="25" t="s">
        <v>62</v>
      </c>
      <c r="B43" s="25" t="s">
        <v>63</v>
      </c>
      <c r="C43" s="25" t="s">
        <v>21</v>
      </c>
      <c r="D43" s="25" t="s">
        <v>125</v>
      </c>
      <c r="E43" s="25" t="s">
        <v>125</v>
      </c>
      <c r="F43" s="24" t="s">
        <v>125</v>
      </c>
      <c r="G43" s="27">
        <f t="shared" si="4"/>
        <v>1501.4134470679919</v>
      </c>
      <c r="H43" s="27">
        <f>H44+H48+H55+H64</f>
        <v>90.544925390619412</v>
      </c>
      <c r="I43" s="27">
        <f>I44+I48+I55+I64</f>
        <v>1410.8685216773724</v>
      </c>
      <c r="J43" s="27">
        <f>J44+J48+J55+J64</f>
        <v>0</v>
      </c>
      <c r="K43" s="27">
        <f>K44+K48+K55+K64</f>
        <v>0</v>
      </c>
      <c r="L43" s="24">
        <v>0</v>
      </c>
      <c r="M43" s="24">
        <v>0</v>
      </c>
      <c r="N43" s="27">
        <f>N44+N48+N55+N64</f>
        <v>300.24408538081144</v>
      </c>
      <c r="O43" s="27">
        <f>O44+O48+O55+O64</f>
        <v>243.72842645405322</v>
      </c>
      <c r="P43" s="27">
        <f>P44+P48+P55+P64</f>
        <v>300.85623887695664</v>
      </c>
      <c r="Q43" s="27">
        <f>Q44+Q48+Q55+Q64</f>
        <v>316.97345028243234</v>
      </c>
      <c r="R43" s="27">
        <f>R44+R48+R55+R64</f>
        <v>339.61124607373733</v>
      </c>
      <c r="S43" s="27">
        <f t="shared" si="13"/>
        <v>1501.413447067991</v>
      </c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</row>
    <row r="44" spans="1:47" ht="47.25" x14ac:dyDescent="0.25">
      <c r="A44" s="25" t="s">
        <v>64</v>
      </c>
      <c r="B44" s="25" t="s">
        <v>65</v>
      </c>
      <c r="C44" s="25" t="s">
        <v>21</v>
      </c>
      <c r="D44" s="25">
        <f t="shared" ref="D44:E44" si="14">D45</f>
        <v>2023</v>
      </c>
      <c r="E44" s="25">
        <f t="shared" si="14"/>
        <v>2027</v>
      </c>
      <c r="F44" s="24" t="s">
        <v>125</v>
      </c>
      <c r="G44" s="27">
        <f t="shared" si="4"/>
        <v>971.72910239544137</v>
      </c>
      <c r="H44" s="27">
        <f>H45+H127+H194</f>
        <v>64.729357932671903</v>
      </c>
      <c r="I44" s="27">
        <f>I45+I127+I194</f>
        <v>906.99974446276951</v>
      </c>
      <c r="J44" s="27">
        <f>J45+J127+J194</f>
        <v>0</v>
      </c>
      <c r="K44" s="27">
        <f>K45+K127+K194</f>
        <v>0</v>
      </c>
      <c r="L44" s="24">
        <v>0</v>
      </c>
      <c r="M44" s="24">
        <v>0</v>
      </c>
      <c r="N44" s="27">
        <f>N45+N127+N194</f>
        <v>208.80182271414475</v>
      </c>
      <c r="O44" s="27">
        <f>O45+O127+O194</f>
        <v>148.92119445405322</v>
      </c>
      <c r="P44" s="27">
        <f>P45+P127+P194</f>
        <v>189.69912826362335</v>
      </c>
      <c r="Q44" s="27">
        <f>Q45+Q127+Q194</f>
        <v>190.92519935123232</v>
      </c>
      <c r="R44" s="27">
        <f>R45+R127+R194</f>
        <v>233.3817576123873</v>
      </c>
      <c r="S44" s="27">
        <f t="shared" si="13"/>
        <v>971.72910239544103</v>
      </c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</row>
    <row r="45" spans="1:47" ht="78.75" customHeight="1" x14ac:dyDescent="0.25">
      <c r="A45" s="25" t="s">
        <v>66</v>
      </c>
      <c r="B45" s="25" t="s">
        <v>67</v>
      </c>
      <c r="C45" s="25" t="s">
        <v>21</v>
      </c>
      <c r="D45" s="25">
        <f t="shared" ref="D45:E45" si="15">D48</f>
        <v>2023</v>
      </c>
      <c r="E45" s="25">
        <f t="shared" si="15"/>
        <v>2027</v>
      </c>
      <c r="F45" s="24" t="s">
        <v>125</v>
      </c>
      <c r="G45" s="27">
        <f t="shared" si="4"/>
        <v>519.19296333921704</v>
      </c>
      <c r="H45" s="27">
        <f>H48</f>
        <v>25.290998391280844</v>
      </c>
      <c r="I45" s="27">
        <f t="shared" ref="I45:K45" si="16">I48</f>
        <v>493.90196494793622</v>
      </c>
      <c r="J45" s="27">
        <f t="shared" si="16"/>
        <v>0</v>
      </c>
      <c r="K45" s="27">
        <f t="shared" si="16"/>
        <v>0</v>
      </c>
      <c r="L45" s="24">
        <v>0</v>
      </c>
      <c r="M45" s="24">
        <v>0</v>
      </c>
      <c r="N45" s="27">
        <f>N48</f>
        <v>88.71226266666666</v>
      </c>
      <c r="O45" s="27">
        <f>O48</f>
        <v>87.045850666666666</v>
      </c>
      <c r="P45" s="27">
        <f>P48</f>
        <v>111.1571106133333</v>
      </c>
      <c r="Q45" s="27">
        <f>Q48</f>
        <v>126.0482509312</v>
      </c>
      <c r="R45" s="27">
        <f>R48</f>
        <v>106.22948846135</v>
      </c>
      <c r="S45" s="27">
        <f t="shared" si="13"/>
        <v>519.1929633392167</v>
      </c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</row>
    <row r="46" spans="1:47" ht="31.5" customHeight="1" x14ac:dyDescent="0.25">
      <c r="A46" s="25" t="s">
        <v>68</v>
      </c>
      <c r="B46" s="25" t="s">
        <v>69</v>
      </c>
      <c r="C46" s="25" t="s">
        <v>21</v>
      </c>
      <c r="D46" s="25" t="s">
        <v>125</v>
      </c>
      <c r="E46" s="25" t="s">
        <v>125</v>
      </c>
      <c r="F46" s="24" t="s">
        <v>125</v>
      </c>
      <c r="G46" s="27">
        <f t="shared" si="4"/>
        <v>0</v>
      </c>
      <c r="H46" s="27">
        <v>0</v>
      </c>
      <c r="I46" s="27">
        <v>0</v>
      </c>
      <c r="J46" s="27">
        <v>0</v>
      </c>
      <c r="K46" s="27">
        <v>0</v>
      </c>
      <c r="L46" s="24">
        <v>0</v>
      </c>
      <c r="M46" s="24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f t="shared" si="13"/>
        <v>0</v>
      </c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</row>
    <row r="47" spans="1:47" ht="63" customHeight="1" x14ac:dyDescent="0.25">
      <c r="A47" s="25" t="s">
        <v>70</v>
      </c>
      <c r="B47" s="25" t="s">
        <v>71</v>
      </c>
      <c r="C47" s="25" t="s">
        <v>21</v>
      </c>
      <c r="D47" s="25">
        <v>2023</v>
      </c>
      <c r="E47" s="25">
        <v>2027</v>
      </c>
      <c r="F47" s="24" t="s">
        <v>125</v>
      </c>
      <c r="G47" s="27">
        <f t="shared" si="4"/>
        <v>519.19296333921704</v>
      </c>
      <c r="H47" s="27">
        <f>H48</f>
        <v>25.290998391280844</v>
      </c>
      <c r="I47" s="27">
        <f>I48</f>
        <v>493.90196494793622</v>
      </c>
      <c r="J47" s="27">
        <f t="shared" ref="J47:K47" si="17">J48</f>
        <v>0</v>
      </c>
      <c r="K47" s="27">
        <f t="shared" si="17"/>
        <v>0</v>
      </c>
      <c r="L47" s="24">
        <v>0</v>
      </c>
      <c r="M47" s="24">
        <v>0</v>
      </c>
      <c r="N47" s="27">
        <f>N48</f>
        <v>88.71226266666666</v>
      </c>
      <c r="O47" s="27">
        <f>O48</f>
        <v>87.045850666666666</v>
      </c>
      <c r="P47" s="27">
        <f>P48</f>
        <v>111.1571106133333</v>
      </c>
      <c r="Q47" s="27">
        <f>Q48</f>
        <v>126.0482509312</v>
      </c>
      <c r="R47" s="27">
        <f>R48</f>
        <v>106.22948846135</v>
      </c>
      <c r="S47" s="27">
        <f t="shared" si="13"/>
        <v>519.1929633392167</v>
      </c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</row>
    <row r="48" spans="1:47" ht="47.25" customHeight="1" x14ac:dyDescent="0.25">
      <c r="A48" s="25" t="s">
        <v>70</v>
      </c>
      <c r="B48" s="25" t="s">
        <v>115</v>
      </c>
      <c r="C48" s="25" t="s">
        <v>21</v>
      </c>
      <c r="D48" s="25">
        <v>2023</v>
      </c>
      <c r="E48" s="25">
        <v>2027</v>
      </c>
      <c r="F48" s="24" t="s">
        <v>125</v>
      </c>
      <c r="G48" s="27">
        <f t="shared" si="4"/>
        <v>519.19296333921704</v>
      </c>
      <c r="H48" s="27">
        <f>SUM(H49:H126)</f>
        <v>25.290998391280844</v>
      </c>
      <c r="I48" s="27">
        <f>SUM(I49:I126)</f>
        <v>493.90196494793622</v>
      </c>
      <c r="J48" s="27">
        <f>SUM(J49:J126)</f>
        <v>0</v>
      </c>
      <c r="K48" s="27">
        <f>SUM(K49:K126)</f>
        <v>0</v>
      </c>
      <c r="L48" s="24">
        <v>0</v>
      </c>
      <c r="M48" s="24">
        <v>0</v>
      </c>
      <c r="N48" s="27">
        <f>SUM(N49:N126)</f>
        <v>88.71226266666666</v>
      </c>
      <c r="O48" s="27">
        <f>SUM(O49:O126)</f>
        <v>87.045850666666666</v>
      </c>
      <c r="P48" s="27">
        <f>SUM(P49:P126)</f>
        <v>111.1571106133333</v>
      </c>
      <c r="Q48" s="27">
        <f>SUM(Q49:Q126)</f>
        <v>126.0482509312</v>
      </c>
      <c r="R48" s="27">
        <f>SUM(R49:R126)</f>
        <v>106.22948846135</v>
      </c>
      <c r="S48" s="27">
        <f t="shared" si="13"/>
        <v>519.1929633392167</v>
      </c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</row>
    <row r="49" spans="1:47" ht="31.5" customHeight="1" x14ac:dyDescent="0.25">
      <c r="A49" s="25" t="s">
        <v>70</v>
      </c>
      <c r="B49" s="25" t="s">
        <v>146</v>
      </c>
      <c r="C49" s="25" t="s">
        <v>147</v>
      </c>
      <c r="D49" s="25">
        <v>2023</v>
      </c>
      <c r="E49" s="25">
        <v>2023</v>
      </c>
      <c r="F49" s="24" t="s">
        <v>125</v>
      </c>
      <c r="G49" s="27">
        <f t="shared" si="4"/>
        <v>12.566666666666666</v>
      </c>
      <c r="H49" s="27">
        <v>0.62833333333333341</v>
      </c>
      <c r="I49" s="27">
        <v>11.938333333333333</v>
      </c>
      <c r="J49" s="27">
        <f t="shared" ref="J49:K53" si="18">SUM(J50:J53)</f>
        <v>0</v>
      </c>
      <c r="K49" s="27">
        <f t="shared" si="18"/>
        <v>0</v>
      </c>
      <c r="L49" s="24">
        <v>0</v>
      </c>
      <c r="M49" s="24">
        <v>0</v>
      </c>
      <c r="N49" s="27">
        <v>12.566666666666666</v>
      </c>
      <c r="O49" s="27">
        <v>0</v>
      </c>
      <c r="P49" s="27">
        <v>0</v>
      </c>
      <c r="Q49" s="27">
        <v>0</v>
      </c>
      <c r="R49" s="27">
        <v>0</v>
      </c>
      <c r="S49" s="27">
        <f t="shared" si="13"/>
        <v>12.566666666666666</v>
      </c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</row>
    <row r="50" spans="1:47" ht="47.25" customHeight="1" x14ac:dyDescent="0.25">
      <c r="A50" s="25" t="s">
        <v>70</v>
      </c>
      <c r="B50" s="25" t="s">
        <v>148</v>
      </c>
      <c r="C50" s="25" t="s">
        <v>149</v>
      </c>
      <c r="D50" s="25">
        <v>2023</v>
      </c>
      <c r="E50" s="25">
        <v>2023</v>
      </c>
      <c r="F50" s="24" t="s">
        <v>125</v>
      </c>
      <c r="G50" s="27">
        <f t="shared" si="4"/>
        <v>7.4628666666666676</v>
      </c>
      <c r="H50" s="27">
        <v>0.37314333333333338</v>
      </c>
      <c r="I50" s="27">
        <v>7.0897233333333345</v>
      </c>
      <c r="J50" s="27">
        <f t="shared" si="18"/>
        <v>0</v>
      </c>
      <c r="K50" s="27">
        <f t="shared" si="18"/>
        <v>0</v>
      </c>
      <c r="L50" s="24">
        <v>0</v>
      </c>
      <c r="M50" s="24">
        <v>0</v>
      </c>
      <c r="N50" s="27">
        <v>7.4628666666666676</v>
      </c>
      <c r="O50" s="27">
        <v>0</v>
      </c>
      <c r="P50" s="27">
        <v>0</v>
      </c>
      <c r="Q50" s="27">
        <v>0</v>
      </c>
      <c r="R50" s="27">
        <v>0</v>
      </c>
      <c r="S50" s="27">
        <f t="shared" si="13"/>
        <v>7.4628666666666676</v>
      </c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</row>
    <row r="51" spans="1:47" ht="47.25" customHeight="1" x14ac:dyDescent="0.25">
      <c r="A51" s="25" t="s">
        <v>70</v>
      </c>
      <c r="B51" s="25" t="s">
        <v>150</v>
      </c>
      <c r="C51" s="25" t="s">
        <v>151</v>
      </c>
      <c r="D51" s="25">
        <v>2023</v>
      </c>
      <c r="E51" s="25">
        <v>2023</v>
      </c>
      <c r="F51" s="24" t="s">
        <v>125</v>
      </c>
      <c r="G51" s="27">
        <f t="shared" si="4"/>
        <v>7.4628666666666676</v>
      </c>
      <c r="H51" s="27">
        <v>0.37314333333333338</v>
      </c>
      <c r="I51" s="27">
        <v>7.0897233333333345</v>
      </c>
      <c r="J51" s="27">
        <f t="shared" si="18"/>
        <v>0</v>
      </c>
      <c r="K51" s="27">
        <f t="shared" si="18"/>
        <v>0</v>
      </c>
      <c r="L51" s="24">
        <v>0</v>
      </c>
      <c r="M51" s="24">
        <v>0</v>
      </c>
      <c r="N51" s="27">
        <v>7.4628666666666676</v>
      </c>
      <c r="O51" s="27">
        <v>0</v>
      </c>
      <c r="P51" s="27">
        <v>0</v>
      </c>
      <c r="Q51" s="27">
        <v>0</v>
      </c>
      <c r="R51" s="27">
        <v>0</v>
      </c>
      <c r="S51" s="27">
        <f t="shared" si="13"/>
        <v>7.4628666666666676</v>
      </c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</row>
    <row r="52" spans="1:47" ht="31.5" x14ac:dyDescent="0.25">
      <c r="A52" s="25" t="s">
        <v>70</v>
      </c>
      <c r="B52" s="25" t="s">
        <v>152</v>
      </c>
      <c r="C52" s="25" t="s">
        <v>153</v>
      </c>
      <c r="D52" s="25">
        <v>2023</v>
      </c>
      <c r="E52" s="25">
        <v>2023</v>
      </c>
      <c r="F52" s="24" t="s">
        <v>125</v>
      </c>
      <c r="G52" s="27">
        <f t="shared" si="4"/>
        <v>7.4628666666666676</v>
      </c>
      <c r="H52" s="27">
        <v>0.37314333333333338</v>
      </c>
      <c r="I52" s="27">
        <v>7.0897233333333345</v>
      </c>
      <c r="J52" s="27">
        <f t="shared" si="18"/>
        <v>0</v>
      </c>
      <c r="K52" s="27">
        <f t="shared" si="18"/>
        <v>0</v>
      </c>
      <c r="L52" s="24">
        <v>0</v>
      </c>
      <c r="M52" s="24">
        <v>0</v>
      </c>
      <c r="N52" s="27">
        <v>7.4628666666666676</v>
      </c>
      <c r="O52" s="27">
        <v>0</v>
      </c>
      <c r="P52" s="27">
        <v>0</v>
      </c>
      <c r="Q52" s="27">
        <v>0</v>
      </c>
      <c r="R52" s="27">
        <v>0</v>
      </c>
      <c r="S52" s="27">
        <f t="shared" si="13"/>
        <v>7.4628666666666676</v>
      </c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</row>
    <row r="53" spans="1:47" ht="31.5" x14ac:dyDescent="0.25">
      <c r="A53" s="25" t="s">
        <v>70</v>
      </c>
      <c r="B53" s="25" t="s">
        <v>154</v>
      </c>
      <c r="C53" s="25" t="s">
        <v>155</v>
      </c>
      <c r="D53" s="25">
        <v>2023</v>
      </c>
      <c r="E53" s="25">
        <v>2023</v>
      </c>
      <c r="F53" s="24" t="s">
        <v>125</v>
      </c>
      <c r="G53" s="27">
        <f t="shared" si="4"/>
        <v>9.6469960000000015</v>
      </c>
      <c r="H53" s="27">
        <v>0</v>
      </c>
      <c r="I53" s="27">
        <v>9.6469960000000015</v>
      </c>
      <c r="J53" s="27">
        <f t="shared" si="18"/>
        <v>0</v>
      </c>
      <c r="K53" s="27">
        <f t="shared" si="18"/>
        <v>0</v>
      </c>
      <c r="L53" s="24">
        <v>0</v>
      </c>
      <c r="M53" s="24">
        <v>0</v>
      </c>
      <c r="N53" s="27">
        <v>9.6469960000000015</v>
      </c>
      <c r="O53" s="27">
        <v>0</v>
      </c>
      <c r="P53" s="27">
        <v>0</v>
      </c>
      <c r="Q53" s="27">
        <v>0</v>
      </c>
      <c r="R53" s="27">
        <v>0</v>
      </c>
      <c r="S53" s="27">
        <f t="shared" si="13"/>
        <v>9.6469960000000015</v>
      </c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</row>
    <row r="54" spans="1:47" ht="47.25" customHeight="1" x14ac:dyDescent="0.25">
      <c r="A54" s="25" t="s">
        <v>70</v>
      </c>
      <c r="B54" s="25" t="s">
        <v>156</v>
      </c>
      <c r="C54" s="25" t="s">
        <v>157</v>
      </c>
      <c r="D54" s="25">
        <v>2023</v>
      </c>
      <c r="E54" s="25">
        <v>2023</v>
      </c>
      <c r="F54" s="24" t="s">
        <v>125</v>
      </c>
      <c r="G54" s="27">
        <f t="shared" si="4"/>
        <v>7.2800000000000011</v>
      </c>
      <c r="H54" s="27">
        <v>0.3640000000000001</v>
      </c>
      <c r="I54" s="27">
        <v>6.9160000000000013</v>
      </c>
      <c r="J54" s="27">
        <f t="shared" ref="J54:K56" si="19">SUM(J55:J59)</f>
        <v>0</v>
      </c>
      <c r="K54" s="27">
        <f t="shared" si="19"/>
        <v>0</v>
      </c>
      <c r="L54" s="24">
        <v>0</v>
      </c>
      <c r="M54" s="24">
        <v>0</v>
      </c>
      <c r="N54" s="27">
        <v>7.2800000000000011</v>
      </c>
      <c r="O54" s="27">
        <v>0</v>
      </c>
      <c r="P54" s="27">
        <v>0</v>
      </c>
      <c r="Q54" s="27">
        <v>0</v>
      </c>
      <c r="R54" s="27">
        <v>0</v>
      </c>
      <c r="S54" s="27">
        <f t="shared" si="13"/>
        <v>7.2800000000000011</v>
      </c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</row>
    <row r="55" spans="1:47" ht="31.5" customHeight="1" x14ac:dyDescent="0.25">
      <c r="A55" s="25" t="s">
        <v>70</v>
      </c>
      <c r="B55" s="25" t="s">
        <v>158</v>
      </c>
      <c r="C55" s="25" t="s">
        <v>159</v>
      </c>
      <c r="D55" s="25">
        <v>2023</v>
      </c>
      <c r="E55" s="25">
        <v>2023</v>
      </c>
      <c r="F55" s="24" t="s">
        <v>125</v>
      </c>
      <c r="G55" s="27">
        <f t="shared" si="4"/>
        <v>2.73</v>
      </c>
      <c r="H55" s="27">
        <v>0.13650000000000001</v>
      </c>
      <c r="I55" s="27">
        <v>2.5935000000000001</v>
      </c>
      <c r="J55" s="27">
        <f t="shared" si="19"/>
        <v>0</v>
      </c>
      <c r="K55" s="27">
        <f t="shared" si="19"/>
        <v>0</v>
      </c>
      <c r="L55" s="24">
        <v>0</v>
      </c>
      <c r="M55" s="24">
        <v>0</v>
      </c>
      <c r="N55" s="27">
        <v>2.73</v>
      </c>
      <c r="O55" s="27">
        <v>0</v>
      </c>
      <c r="P55" s="27">
        <v>0</v>
      </c>
      <c r="Q55" s="27">
        <v>0</v>
      </c>
      <c r="R55" s="27">
        <v>0</v>
      </c>
      <c r="S55" s="27">
        <f t="shared" si="13"/>
        <v>2.73</v>
      </c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</row>
    <row r="56" spans="1:47" ht="47.25" customHeight="1" x14ac:dyDescent="0.25">
      <c r="A56" s="25" t="s">
        <v>70</v>
      </c>
      <c r="B56" s="25" t="s">
        <v>160</v>
      </c>
      <c r="C56" s="25" t="s">
        <v>161</v>
      </c>
      <c r="D56" s="25">
        <v>2023</v>
      </c>
      <c r="E56" s="25">
        <v>2023</v>
      </c>
      <c r="F56" s="24" t="s">
        <v>125</v>
      </c>
      <c r="G56" s="27">
        <f t="shared" si="4"/>
        <v>4.166666666666667</v>
      </c>
      <c r="H56" s="27">
        <v>0.20833333333333337</v>
      </c>
      <c r="I56" s="27">
        <v>3.9583333333333335</v>
      </c>
      <c r="J56" s="27">
        <f t="shared" si="19"/>
        <v>0</v>
      </c>
      <c r="K56" s="27">
        <f t="shared" si="19"/>
        <v>0</v>
      </c>
      <c r="L56" s="24">
        <v>0</v>
      </c>
      <c r="M56" s="24">
        <v>0</v>
      </c>
      <c r="N56" s="27">
        <v>4.166666666666667</v>
      </c>
      <c r="O56" s="27">
        <v>0</v>
      </c>
      <c r="P56" s="27">
        <v>0</v>
      </c>
      <c r="Q56" s="27">
        <v>0</v>
      </c>
      <c r="R56" s="27">
        <v>0</v>
      </c>
      <c r="S56" s="27">
        <f t="shared" si="13"/>
        <v>4.166666666666667</v>
      </c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1:47" ht="63" customHeight="1" x14ac:dyDescent="0.25">
      <c r="A57" s="25" t="s">
        <v>70</v>
      </c>
      <c r="B57" s="25" t="s">
        <v>162</v>
      </c>
      <c r="C57" s="25" t="s">
        <v>163</v>
      </c>
      <c r="D57" s="25">
        <v>2023</v>
      </c>
      <c r="E57" s="25">
        <v>2023</v>
      </c>
      <c r="F57" s="24" t="s">
        <v>125</v>
      </c>
      <c r="G57" s="27">
        <f t="shared" si="4"/>
        <v>1.8200000000000003</v>
      </c>
      <c r="H57" s="27">
        <v>9.1000000000000025E-2</v>
      </c>
      <c r="I57" s="27">
        <v>1.7290000000000003</v>
      </c>
      <c r="J57" s="27">
        <f>SUM(J59:J61)</f>
        <v>0</v>
      </c>
      <c r="K57" s="27">
        <f>SUM(K59:K61)</f>
        <v>0</v>
      </c>
      <c r="L57" s="24">
        <v>0</v>
      </c>
      <c r="M57" s="24">
        <v>0</v>
      </c>
      <c r="N57" s="27">
        <v>1.8200000000000003</v>
      </c>
      <c r="O57" s="27">
        <v>0</v>
      </c>
      <c r="P57" s="27">
        <v>0</v>
      </c>
      <c r="Q57" s="27">
        <v>0</v>
      </c>
      <c r="R57" s="27">
        <v>0</v>
      </c>
      <c r="S57" s="27">
        <f t="shared" si="13"/>
        <v>1.8200000000000003</v>
      </c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</row>
    <row r="58" spans="1:47" ht="63" customHeight="1" x14ac:dyDescent="0.25">
      <c r="A58" s="25" t="s">
        <v>70</v>
      </c>
      <c r="B58" s="25" t="s">
        <v>164</v>
      </c>
      <c r="C58" s="25" t="s">
        <v>165</v>
      </c>
      <c r="D58" s="25">
        <v>2023</v>
      </c>
      <c r="E58" s="25">
        <v>2023</v>
      </c>
      <c r="F58" s="24" t="s">
        <v>125</v>
      </c>
      <c r="G58" s="27">
        <f t="shared" ref="G58" si="20">SUM(H58:K58)</f>
        <v>7.2800000000000011</v>
      </c>
      <c r="H58" s="27">
        <v>0.3640000000000001</v>
      </c>
      <c r="I58" s="27">
        <v>6.9160000000000013</v>
      </c>
      <c r="J58" s="27">
        <v>0</v>
      </c>
      <c r="K58" s="27">
        <v>0</v>
      </c>
      <c r="L58" s="24">
        <v>0</v>
      </c>
      <c r="M58" s="24">
        <v>0</v>
      </c>
      <c r="N58" s="27">
        <v>7.2800000000000011</v>
      </c>
      <c r="O58" s="27">
        <v>0</v>
      </c>
      <c r="P58" s="27">
        <v>0</v>
      </c>
      <c r="Q58" s="27">
        <v>0</v>
      </c>
      <c r="R58" s="27">
        <v>0</v>
      </c>
      <c r="S58" s="27">
        <f t="shared" si="13"/>
        <v>7.2800000000000011</v>
      </c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</row>
    <row r="59" spans="1:47" ht="47.25" customHeight="1" x14ac:dyDescent="0.25">
      <c r="A59" s="25" t="s">
        <v>70</v>
      </c>
      <c r="B59" s="25" t="s">
        <v>166</v>
      </c>
      <c r="C59" s="25" t="s">
        <v>167</v>
      </c>
      <c r="D59" s="25">
        <v>2023</v>
      </c>
      <c r="E59" s="25">
        <v>2023</v>
      </c>
      <c r="F59" s="24" t="s">
        <v>125</v>
      </c>
      <c r="G59" s="27">
        <f t="shared" si="4"/>
        <v>10.833333333333334</v>
      </c>
      <c r="H59" s="27">
        <v>0.54166666666666674</v>
      </c>
      <c r="I59" s="27">
        <v>10.291666666666668</v>
      </c>
      <c r="J59" s="27">
        <f t="shared" ref="J59:K61" si="21">SUM(J60:J62)</f>
        <v>0</v>
      </c>
      <c r="K59" s="27">
        <f t="shared" si="21"/>
        <v>0</v>
      </c>
      <c r="L59" s="24">
        <v>0</v>
      </c>
      <c r="M59" s="24">
        <v>0</v>
      </c>
      <c r="N59" s="27">
        <v>10.833333333333334</v>
      </c>
      <c r="O59" s="27">
        <v>0</v>
      </c>
      <c r="P59" s="27">
        <v>0</v>
      </c>
      <c r="Q59" s="27">
        <v>0</v>
      </c>
      <c r="R59" s="27">
        <v>0</v>
      </c>
      <c r="S59" s="27">
        <f t="shared" si="13"/>
        <v>10.833333333333334</v>
      </c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1:47" ht="63" customHeight="1" x14ac:dyDescent="0.25">
      <c r="A60" s="25" t="s">
        <v>70</v>
      </c>
      <c r="B60" s="25" t="s">
        <v>168</v>
      </c>
      <c r="C60" s="25" t="s">
        <v>169</v>
      </c>
      <c r="D60" s="25">
        <v>2023</v>
      </c>
      <c r="E60" s="25">
        <v>2023</v>
      </c>
      <c r="F60" s="24" t="s">
        <v>125</v>
      </c>
      <c r="G60" s="27">
        <f t="shared" si="4"/>
        <v>7.916666666666667</v>
      </c>
      <c r="H60" s="27">
        <v>0.39583333333333337</v>
      </c>
      <c r="I60" s="27">
        <v>7.5208333333333339</v>
      </c>
      <c r="J60" s="27">
        <f t="shared" si="21"/>
        <v>0</v>
      </c>
      <c r="K60" s="27">
        <f t="shared" si="21"/>
        <v>0</v>
      </c>
      <c r="L60" s="24">
        <v>0</v>
      </c>
      <c r="M60" s="24">
        <v>0</v>
      </c>
      <c r="N60" s="27">
        <v>7.916666666666667</v>
      </c>
      <c r="O60" s="27">
        <v>0</v>
      </c>
      <c r="P60" s="27">
        <v>0</v>
      </c>
      <c r="Q60" s="27">
        <v>0</v>
      </c>
      <c r="R60" s="27">
        <v>0</v>
      </c>
      <c r="S60" s="27">
        <f t="shared" si="13"/>
        <v>7.916666666666667</v>
      </c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</row>
    <row r="61" spans="1:47" ht="63" customHeight="1" x14ac:dyDescent="0.25">
      <c r="A61" s="25" t="s">
        <v>70</v>
      </c>
      <c r="B61" s="25" t="s">
        <v>170</v>
      </c>
      <c r="C61" s="25" t="s">
        <v>171</v>
      </c>
      <c r="D61" s="25">
        <v>2023</v>
      </c>
      <c r="E61" s="25">
        <v>2023</v>
      </c>
      <c r="F61" s="24" t="s">
        <v>125</v>
      </c>
      <c r="G61" s="27">
        <f t="shared" si="4"/>
        <v>2.0833333333333335</v>
      </c>
      <c r="H61" s="27">
        <v>0.10416666666666669</v>
      </c>
      <c r="I61" s="27">
        <v>1.9791666666666667</v>
      </c>
      <c r="J61" s="27">
        <f t="shared" si="21"/>
        <v>0</v>
      </c>
      <c r="K61" s="27">
        <f t="shared" si="21"/>
        <v>0</v>
      </c>
      <c r="L61" s="24">
        <v>0</v>
      </c>
      <c r="M61" s="24">
        <v>0</v>
      </c>
      <c r="N61" s="27">
        <v>2.0833333333333335</v>
      </c>
      <c r="O61" s="27">
        <v>0</v>
      </c>
      <c r="P61" s="27">
        <v>0</v>
      </c>
      <c r="Q61" s="27">
        <v>0</v>
      </c>
      <c r="R61" s="27">
        <v>0</v>
      </c>
      <c r="S61" s="27">
        <f t="shared" si="13"/>
        <v>2.0833333333333335</v>
      </c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</row>
    <row r="62" spans="1:47" ht="47.25" customHeight="1" x14ac:dyDescent="0.25">
      <c r="A62" s="25" t="s">
        <v>70</v>
      </c>
      <c r="B62" s="25" t="s">
        <v>172</v>
      </c>
      <c r="C62" s="25" t="s">
        <v>173</v>
      </c>
      <c r="D62" s="25">
        <v>2024</v>
      </c>
      <c r="E62" s="25">
        <v>2024</v>
      </c>
      <c r="F62" s="24" t="s">
        <v>125</v>
      </c>
      <c r="G62" s="27">
        <f t="shared" si="4"/>
        <v>7.7613813333333344</v>
      </c>
      <c r="H62" s="27">
        <v>0.38806906666666674</v>
      </c>
      <c r="I62" s="27">
        <v>7.3733122666666677</v>
      </c>
      <c r="J62" s="27">
        <f t="shared" ref="J62:K73" si="22">SUM(J63:J66)</f>
        <v>0</v>
      </c>
      <c r="K62" s="27">
        <f t="shared" si="22"/>
        <v>0</v>
      </c>
      <c r="L62" s="24">
        <v>0</v>
      </c>
      <c r="M62" s="24">
        <v>0</v>
      </c>
      <c r="N62" s="27">
        <v>0</v>
      </c>
      <c r="O62" s="27">
        <v>7.7613813333333344</v>
      </c>
      <c r="P62" s="27">
        <v>0</v>
      </c>
      <c r="Q62" s="27">
        <v>0</v>
      </c>
      <c r="R62" s="27">
        <v>0</v>
      </c>
      <c r="S62" s="27">
        <f t="shared" si="13"/>
        <v>7.7613813333333344</v>
      </c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</row>
    <row r="63" spans="1:47" ht="31.5" x14ac:dyDescent="0.25">
      <c r="A63" s="25" t="s">
        <v>70</v>
      </c>
      <c r="B63" s="25" t="s">
        <v>174</v>
      </c>
      <c r="C63" s="25" t="s">
        <v>175</v>
      </c>
      <c r="D63" s="25">
        <v>2024</v>
      </c>
      <c r="E63" s="25">
        <v>2024</v>
      </c>
      <c r="F63" s="24" t="s">
        <v>125</v>
      </c>
      <c r="G63" s="27">
        <f t="shared" si="4"/>
        <v>7.7613813333333344</v>
      </c>
      <c r="H63" s="27">
        <v>0.38806906666666674</v>
      </c>
      <c r="I63" s="27">
        <v>7.3733122666666677</v>
      </c>
      <c r="J63" s="27">
        <f t="shared" si="22"/>
        <v>0</v>
      </c>
      <c r="K63" s="27">
        <f t="shared" si="22"/>
        <v>0</v>
      </c>
      <c r="L63" s="24">
        <v>0</v>
      </c>
      <c r="M63" s="24">
        <v>0</v>
      </c>
      <c r="N63" s="27">
        <v>0</v>
      </c>
      <c r="O63" s="27">
        <v>7.7613813333333344</v>
      </c>
      <c r="P63" s="27">
        <v>0</v>
      </c>
      <c r="Q63" s="27">
        <v>0</v>
      </c>
      <c r="R63" s="27">
        <v>0</v>
      </c>
      <c r="S63" s="27">
        <f t="shared" si="13"/>
        <v>7.7613813333333344</v>
      </c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</row>
    <row r="64" spans="1:47" ht="63" customHeight="1" x14ac:dyDescent="0.25">
      <c r="A64" s="25" t="s">
        <v>70</v>
      </c>
      <c r="B64" s="25" t="s">
        <v>176</v>
      </c>
      <c r="C64" s="25" t="s">
        <v>177</v>
      </c>
      <c r="D64" s="25">
        <v>2024</v>
      </c>
      <c r="E64" s="25">
        <v>2024</v>
      </c>
      <c r="F64" s="24" t="s">
        <v>125</v>
      </c>
      <c r="G64" s="27">
        <f t="shared" si="4"/>
        <v>7.7613813333333344</v>
      </c>
      <c r="H64" s="27">
        <v>0.38806906666666674</v>
      </c>
      <c r="I64" s="27">
        <v>7.3733122666666677</v>
      </c>
      <c r="J64" s="27">
        <f t="shared" si="22"/>
        <v>0</v>
      </c>
      <c r="K64" s="27">
        <f t="shared" si="22"/>
        <v>0</v>
      </c>
      <c r="L64" s="24">
        <v>0</v>
      </c>
      <c r="M64" s="24">
        <v>0</v>
      </c>
      <c r="N64" s="27">
        <v>0</v>
      </c>
      <c r="O64" s="27">
        <v>7.7613813333333344</v>
      </c>
      <c r="P64" s="27">
        <v>0</v>
      </c>
      <c r="Q64" s="27">
        <v>0</v>
      </c>
      <c r="R64" s="27">
        <v>0</v>
      </c>
      <c r="S64" s="27">
        <f t="shared" si="13"/>
        <v>7.7613813333333344</v>
      </c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</row>
    <row r="65" spans="1:47" ht="63" customHeight="1" x14ac:dyDescent="0.25">
      <c r="A65" s="25" t="s">
        <v>70</v>
      </c>
      <c r="B65" s="25" t="s">
        <v>178</v>
      </c>
      <c r="C65" s="25" t="s">
        <v>179</v>
      </c>
      <c r="D65" s="25">
        <v>2024</v>
      </c>
      <c r="E65" s="25">
        <v>2024</v>
      </c>
      <c r="F65" s="24" t="s">
        <v>125</v>
      </c>
      <c r="G65" s="27">
        <f t="shared" si="4"/>
        <v>7.7613813333333344</v>
      </c>
      <c r="H65" s="27">
        <v>0.38806906666666674</v>
      </c>
      <c r="I65" s="27">
        <v>7.3733122666666677</v>
      </c>
      <c r="J65" s="27">
        <f t="shared" si="22"/>
        <v>0</v>
      </c>
      <c r="K65" s="27">
        <f t="shared" si="22"/>
        <v>0</v>
      </c>
      <c r="L65" s="24">
        <v>0</v>
      </c>
      <c r="M65" s="24">
        <v>0</v>
      </c>
      <c r="N65" s="27">
        <v>0</v>
      </c>
      <c r="O65" s="27">
        <v>7.7613813333333344</v>
      </c>
      <c r="P65" s="27">
        <v>0</v>
      </c>
      <c r="Q65" s="27">
        <v>0</v>
      </c>
      <c r="R65" s="27">
        <v>0</v>
      </c>
      <c r="S65" s="27">
        <f t="shared" si="13"/>
        <v>7.7613813333333344</v>
      </c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</row>
    <row r="66" spans="1:47" ht="47.25" customHeight="1" x14ac:dyDescent="0.25">
      <c r="A66" s="25" t="s">
        <v>70</v>
      </c>
      <c r="B66" s="25" t="s">
        <v>180</v>
      </c>
      <c r="C66" s="25" t="s">
        <v>181</v>
      </c>
      <c r="D66" s="25">
        <v>2024</v>
      </c>
      <c r="E66" s="25">
        <v>2024</v>
      </c>
      <c r="F66" s="24" t="s">
        <v>125</v>
      </c>
      <c r="G66" s="27">
        <f t="shared" si="4"/>
        <v>7.7613813333333344</v>
      </c>
      <c r="H66" s="27">
        <v>0.38806906666666674</v>
      </c>
      <c r="I66" s="27">
        <v>7.3733122666666677</v>
      </c>
      <c r="J66" s="27">
        <f t="shared" si="22"/>
        <v>0</v>
      </c>
      <c r="K66" s="27">
        <f t="shared" si="22"/>
        <v>0</v>
      </c>
      <c r="L66" s="24">
        <v>0</v>
      </c>
      <c r="M66" s="24">
        <v>0</v>
      </c>
      <c r="N66" s="27">
        <v>0</v>
      </c>
      <c r="O66" s="27">
        <v>7.7613813333333344</v>
      </c>
      <c r="P66" s="27">
        <v>0</v>
      </c>
      <c r="Q66" s="27">
        <v>0</v>
      </c>
      <c r="R66" s="27">
        <v>0</v>
      </c>
      <c r="S66" s="27">
        <f t="shared" si="13"/>
        <v>7.7613813333333344</v>
      </c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</row>
    <row r="67" spans="1:47" ht="31.5" x14ac:dyDescent="0.25">
      <c r="A67" s="25" t="s">
        <v>70</v>
      </c>
      <c r="B67" s="25" t="s">
        <v>182</v>
      </c>
      <c r="C67" s="25" t="s">
        <v>183</v>
      </c>
      <c r="D67" s="25">
        <v>2024</v>
      </c>
      <c r="E67" s="25">
        <v>2024</v>
      </c>
      <c r="F67" s="24" t="s">
        <v>125</v>
      </c>
      <c r="G67" s="27">
        <f t="shared" si="4"/>
        <v>7.7613813333333344</v>
      </c>
      <c r="H67" s="27">
        <v>0.38806906666666674</v>
      </c>
      <c r="I67" s="27">
        <v>7.3733122666666677</v>
      </c>
      <c r="J67" s="27">
        <f t="shared" si="22"/>
        <v>0</v>
      </c>
      <c r="K67" s="27">
        <f t="shared" si="22"/>
        <v>0</v>
      </c>
      <c r="L67" s="24">
        <v>0</v>
      </c>
      <c r="M67" s="24">
        <v>0</v>
      </c>
      <c r="N67" s="27">
        <v>0</v>
      </c>
      <c r="O67" s="27">
        <v>7.7613813333333344</v>
      </c>
      <c r="P67" s="27">
        <v>0</v>
      </c>
      <c r="Q67" s="27">
        <v>0</v>
      </c>
      <c r="R67" s="27">
        <v>0</v>
      </c>
      <c r="S67" s="27">
        <f t="shared" si="13"/>
        <v>7.7613813333333344</v>
      </c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</row>
    <row r="68" spans="1:47" ht="31.5" x14ac:dyDescent="0.25">
      <c r="A68" s="25" t="s">
        <v>70</v>
      </c>
      <c r="B68" s="25" t="s">
        <v>184</v>
      </c>
      <c r="C68" s="25" t="s">
        <v>185</v>
      </c>
      <c r="D68" s="25">
        <v>2024</v>
      </c>
      <c r="E68" s="25">
        <v>2024</v>
      </c>
      <c r="F68" s="24" t="s">
        <v>125</v>
      </c>
      <c r="G68" s="27">
        <f t="shared" si="4"/>
        <v>7.7613813333333344</v>
      </c>
      <c r="H68" s="27">
        <v>0.38806906666666674</v>
      </c>
      <c r="I68" s="27">
        <v>7.3733122666666677</v>
      </c>
      <c r="J68" s="27">
        <f t="shared" si="22"/>
        <v>0</v>
      </c>
      <c r="K68" s="27">
        <f t="shared" si="22"/>
        <v>0</v>
      </c>
      <c r="L68" s="24">
        <v>0</v>
      </c>
      <c r="M68" s="24">
        <v>0</v>
      </c>
      <c r="N68" s="27">
        <v>0</v>
      </c>
      <c r="O68" s="27">
        <v>7.7613813333333344</v>
      </c>
      <c r="P68" s="27">
        <v>0</v>
      </c>
      <c r="Q68" s="27">
        <v>0</v>
      </c>
      <c r="R68" s="27">
        <v>0</v>
      </c>
      <c r="S68" s="27">
        <f t="shared" si="13"/>
        <v>7.7613813333333344</v>
      </c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</row>
    <row r="69" spans="1:47" ht="31.5" x14ac:dyDescent="0.25">
      <c r="A69" s="25" t="s">
        <v>70</v>
      </c>
      <c r="B69" s="25" t="s">
        <v>186</v>
      </c>
      <c r="C69" s="25" t="s">
        <v>187</v>
      </c>
      <c r="D69" s="25">
        <v>2024</v>
      </c>
      <c r="E69" s="25">
        <v>2024</v>
      </c>
      <c r="F69" s="24" t="s">
        <v>125</v>
      </c>
      <c r="G69" s="27">
        <f t="shared" si="4"/>
        <v>7.7613813333333344</v>
      </c>
      <c r="H69" s="27">
        <v>0.38806906666666674</v>
      </c>
      <c r="I69" s="27">
        <v>7.3733122666666677</v>
      </c>
      <c r="J69" s="27">
        <f t="shared" si="22"/>
        <v>0</v>
      </c>
      <c r="K69" s="27">
        <f t="shared" si="22"/>
        <v>0</v>
      </c>
      <c r="L69" s="24">
        <v>0</v>
      </c>
      <c r="M69" s="24">
        <v>0</v>
      </c>
      <c r="N69" s="27">
        <v>0</v>
      </c>
      <c r="O69" s="27">
        <v>7.7613813333333344</v>
      </c>
      <c r="P69" s="27">
        <v>0</v>
      </c>
      <c r="Q69" s="27">
        <v>0</v>
      </c>
      <c r="R69" s="27">
        <v>0</v>
      </c>
      <c r="S69" s="27">
        <f t="shared" si="13"/>
        <v>7.7613813333333344</v>
      </c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</row>
    <row r="70" spans="1:47" ht="31.5" x14ac:dyDescent="0.25">
      <c r="A70" s="25" t="s">
        <v>70</v>
      </c>
      <c r="B70" s="25" t="s">
        <v>188</v>
      </c>
      <c r="C70" s="25" t="s">
        <v>189</v>
      </c>
      <c r="D70" s="25">
        <v>2024</v>
      </c>
      <c r="E70" s="25">
        <v>2024</v>
      </c>
      <c r="F70" s="24" t="s">
        <v>125</v>
      </c>
      <c r="G70" s="27">
        <f t="shared" si="4"/>
        <v>3.3124000000000007</v>
      </c>
      <c r="H70" s="27">
        <v>0.16562000000000004</v>
      </c>
      <c r="I70" s="27">
        <v>3.1467800000000006</v>
      </c>
      <c r="J70" s="27">
        <f t="shared" si="22"/>
        <v>0</v>
      </c>
      <c r="K70" s="27">
        <f t="shared" si="22"/>
        <v>0</v>
      </c>
      <c r="L70" s="24">
        <v>0</v>
      </c>
      <c r="M70" s="24">
        <v>0</v>
      </c>
      <c r="N70" s="27">
        <v>0</v>
      </c>
      <c r="O70" s="27">
        <v>3.3124000000000007</v>
      </c>
      <c r="P70" s="27">
        <v>0</v>
      </c>
      <c r="Q70" s="27">
        <v>0</v>
      </c>
      <c r="R70" s="27">
        <v>0</v>
      </c>
      <c r="S70" s="27">
        <f t="shared" si="13"/>
        <v>3.3124000000000007</v>
      </c>
    </row>
    <row r="71" spans="1:47" ht="31.5" x14ac:dyDescent="0.25">
      <c r="A71" s="25" t="s">
        <v>70</v>
      </c>
      <c r="B71" s="25" t="s">
        <v>190</v>
      </c>
      <c r="C71" s="25" t="s">
        <v>191</v>
      </c>
      <c r="D71" s="25">
        <v>2024</v>
      </c>
      <c r="E71" s="25">
        <v>2024</v>
      </c>
      <c r="F71" s="24" t="s">
        <v>125</v>
      </c>
      <c r="G71" s="27">
        <f t="shared" si="4"/>
        <v>5.6784000000000008</v>
      </c>
      <c r="H71" s="27">
        <v>0.28392000000000006</v>
      </c>
      <c r="I71" s="27">
        <v>5.3944800000000006</v>
      </c>
      <c r="J71" s="27">
        <f t="shared" si="22"/>
        <v>0</v>
      </c>
      <c r="K71" s="27">
        <f t="shared" si="22"/>
        <v>0</v>
      </c>
      <c r="L71" s="24">
        <v>0</v>
      </c>
      <c r="M71" s="24">
        <v>0</v>
      </c>
      <c r="N71" s="27">
        <v>0</v>
      </c>
      <c r="O71" s="27">
        <v>5.6784000000000008</v>
      </c>
      <c r="P71" s="27">
        <v>0</v>
      </c>
      <c r="Q71" s="27">
        <v>0</v>
      </c>
      <c r="R71" s="27">
        <v>0</v>
      </c>
      <c r="S71" s="27">
        <f t="shared" si="13"/>
        <v>5.6784000000000008</v>
      </c>
    </row>
    <row r="72" spans="1:47" ht="31.5" x14ac:dyDescent="0.25">
      <c r="A72" s="25" t="s">
        <v>70</v>
      </c>
      <c r="B72" s="25" t="s">
        <v>192</v>
      </c>
      <c r="C72" s="25" t="s">
        <v>193</v>
      </c>
      <c r="D72" s="25">
        <v>2024</v>
      </c>
      <c r="E72" s="25">
        <v>2024</v>
      </c>
      <c r="F72" s="24" t="s">
        <v>125</v>
      </c>
      <c r="G72" s="27">
        <f t="shared" si="4"/>
        <v>3.3124000000000007</v>
      </c>
      <c r="H72" s="27">
        <v>0.16562000000000004</v>
      </c>
      <c r="I72" s="27">
        <v>3.1467800000000006</v>
      </c>
      <c r="J72" s="27">
        <f t="shared" si="22"/>
        <v>0</v>
      </c>
      <c r="K72" s="27">
        <f t="shared" si="22"/>
        <v>0</v>
      </c>
      <c r="L72" s="24">
        <v>0</v>
      </c>
      <c r="M72" s="24">
        <v>0</v>
      </c>
      <c r="N72" s="27">
        <v>0</v>
      </c>
      <c r="O72" s="27">
        <v>3.3124000000000007</v>
      </c>
      <c r="P72" s="27">
        <v>0</v>
      </c>
      <c r="Q72" s="27">
        <v>0</v>
      </c>
      <c r="R72" s="27">
        <v>0</v>
      </c>
      <c r="S72" s="27">
        <f t="shared" si="13"/>
        <v>3.3124000000000007</v>
      </c>
    </row>
    <row r="73" spans="1:47" ht="31.5" x14ac:dyDescent="0.25">
      <c r="A73" s="25" t="s">
        <v>70</v>
      </c>
      <c r="B73" s="25" t="s">
        <v>194</v>
      </c>
      <c r="C73" s="25" t="s">
        <v>195</v>
      </c>
      <c r="D73" s="25">
        <v>2024</v>
      </c>
      <c r="E73" s="25">
        <v>2024</v>
      </c>
      <c r="F73" s="24" t="s">
        <v>125</v>
      </c>
      <c r="G73" s="27">
        <f t="shared" si="4"/>
        <v>2.366000000000001</v>
      </c>
      <c r="H73" s="27">
        <v>0.11830000000000006</v>
      </c>
      <c r="I73" s="27">
        <v>2.2477000000000009</v>
      </c>
      <c r="J73" s="27">
        <f t="shared" si="22"/>
        <v>0</v>
      </c>
      <c r="K73" s="27">
        <f t="shared" si="22"/>
        <v>0</v>
      </c>
      <c r="L73" s="24">
        <v>0</v>
      </c>
      <c r="M73" s="24">
        <v>0</v>
      </c>
      <c r="N73" s="27">
        <v>0</v>
      </c>
      <c r="O73" s="27">
        <v>2.366000000000001</v>
      </c>
      <c r="P73" s="27">
        <v>0</v>
      </c>
      <c r="Q73" s="27">
        <v>0</v>
      </c>
      <c r="R73" s="27">
        <v>0</v>
      </c>
      <c r="S73" s="27">
        <f t="shared" si="13"/>
        <v>2.366000000000001</v>
      </c>
    </row>
    <row r="74" spans="1:47" ht="31.5" x14ac:dyDescent="0.25">
      <c r="A74" s="25" t="s">
        <v>70</v>
      </c>
      <c r="B74" s="25" t="s">
        <v>196</v>
      </c>
      <c r="C74" s="25" t="s">
        <v>197</v>
      </c>
      <c r="D74" s="25">
        <v>2024</v>
      </c>
      <c r="E74" s="25">
        <v>2024</v>
      </c>
      <c r="F74" s="24" t="s">
        <v>125</v>
      </c>
      <c r="G74" s="27">
        <f t="shared" si="4"/>
        <v>6.5</v>
      </c>
      <c r="H74" s="27">
        <v>0.32500000000000001</v>
      </c>
      <c r="I74" s="27">
        <v>6.1749999999999998</v>
      </c>
      <c r="J74" s="27">
        <f t="shared" ref="J74:K89" si="23">SUM(J75:J78)</f>
        <v>0</v>
      </c>
      <c r="K74" s="27">
        <f t="shared" si="23"/>
        <v>0</v>
      </c>
      <c r="L74" s="24">
        <v>0</v>
      </c>
      <c r="M74" s="24">
        <v>0</v>
      </c>
      <c r="N74" s="27">
        <v>0</v>
      </c>
      <c r="O74" s="27">
        <v>6.5</v>
      </c>
      <c r="P74" s="27">
        <v>0</v>
      </c>
      <c r="Q74" s="27">
        <v>0</v>
      </c>
      <c r="R74" s="27">
        <v>0</v>
      </c>
      <c r="S74" s="27">
        <f t="shared" si="13"/>
        <v>6.5</v>
      </c>
    </row>
    <row r="75" spans="1:47" ht="31.5" x14ac:dyDescent="0.25">
      <c r="A75" s="25" t="s">
        <v>70</v>
      </c>
      <c r="B75" s="25" t="s">
        <v>198</v>
      </c>
      <c r="C75" s="25" t="s">
        <v>199</v>
      </c>
      <c r="D75" s="25">
        <v>2024</v>
      </c>
      <c r="E75" s="25">
        <v>2024</v>
      </c>
      <c r="F75" s="24" t="s">
        <v>125</v>
      </c>
      <c r="G75" s="27">
        <f t="shared" si="4"/>
        <v>3.785600000000001</v>
      </c>
      <c r="H75" s="27">
        <v>0.18928000000000006</v>
      </c>
      <c r="I75" s="27">
        <v>3.5963200000000008</v>
      </c>
      <c r="J75" s="27">
        <f t="shared" si="23"/>
        <v>0</v>
      </c>
      <c r="K75" s="27">
        <f t="shared" si="23"/>
        <v>0</v>
      </c>
      <c r="L75" s="24">
        <v>0</v>
      </c>
      <c r="M75" s="24">
        <v>0</v>
      </c>
      <c r="N75" s="27">
        <v>0</v>
      </c>
      <c r="O75" s="27">
        <v>3.785600000000001</v>
      </c>
      <c r="P75" s="27">
        <v>0</v>
      </c>
      <c r="Q75" s="27">
        <v>0</v>
      </c>
      <c r="R75" s="27">
        <v>0</v>
      </c>
      <c r="S75" s="27">
        <f t="shared" si="13"/>
        <v>3.785600000000001</v>
      </c>
    </row>
    <row r="76" spans="1:47" ht="31.5" x14ac:dyDescent="0.25">
      <c r="A76" s="25" t="s">
        <v>70</v>
      </c>
      <c r="B76" s="25" t="s">
        <v>200</v>
      </c>
      <c r="C76" s="25" t="s">
        <v>201</v>
      </c>
      <c r="D76" s="25">
        <v>2025</v>
      </c>
      <c r="E76" s="25">
        <v>2025</v>
      </c>
      <c r="F76" s="24" t="s">
        <v>125</v>
      </c>
      <c r="G76" s="27">
        <f t="shared" si="4"/>
        <v>8.0718365866666666</v>
      </c>
      <c r="H76" s="27">
        <v>0.40359182933333337</v>
      </c>
      <c r="I76" s="27">
        <v>7.6682447573333334</v>
      </c>
      <c r="J76" s="27">
        <f t="shared" si="23"/>
        <v>0</v>
      </c>
      <c r="K76" s="27">
        <f t="shared" si="23"/>
        <v>0</v>
      </c>
      <c r="L76" s="24">
        <v>0</v>
      </c>
      <c r="M76" s="24">
        <v>0</v>
      </c>
      <c r="N76" s="27">
        <v>0</v>
      </c>
      <c r="O76" s="27">
        <v>0</v>
      </c>
      <c r="P76" s="27">
        <v>8.0718365866666666</v>
      </c>
      <c r="Q76" s="27">
        <v>0</v>
      </c>
      <c r="R76" s="27">
        <v>0</v>
      </c>
      <c r="S76" s="27">
        <f t="shared" si="13"/>
        <v>8.0718365866666666</v>
      </c>
    </row>
    <row r="77" spans="1:47" ht="31.5" x14ac:dyDescent="0.25">
      <c r="A77" s="25" t="s">
        <v>70</v>
      </c>
      <c r="B77" s="25" t="s">
        <v>202</v>
      </c>
      <c r="C77" s="25" t="s">
        <v>203</v>
      </c>
      <c r="D77" s="25">
        <v>2025</v>
      </c>
      <c r="E77" s="25">
        <v>2025</v>
      </c>
      <c r="F77" s="24" t="s">
        <v>125</v>
      </c>
      <c r="G77" s="27">
        <f t="shared" si="4"/>
        <v>8.0718365866666666</v>
      </c>
      <c r="H77" s="27">
        <v>0.40359182933333337</v>
      </c>
      <c r="I77" s="27">
        <v>7.6682447573333334</v>
      </c>
      <c r="J77" s="27">
        <f t="shared" si="23"/>
        <v>0</v>
      </c>
      <c r="K77" s="27">
        <f t="shared" si="23"/>
        <v>0</v>
      </c>
      <c r="L77" s="24">
        <v>0</v>
      </c>
      <c r="M77" s="24">
        <v>0</v>
      </c>
      <c r="N77" s="27">
        <v>0</v>
      </c>
      <c r="O77" s="27">
        <v>0</v>
      </c>
      <c r="P77" s="27">
        <v>8.0718365866666666</v>
      </c>
      <c r="Q77" s="27">
        <v>0</v>
      </c>
      <c r="R77" s="27">
        <v>0</v>
      </c>
      <c r="S77" s="27">
        <f t="shared" si="13"/>
        <v>8.0718365866666666</v>
      </c>
    </row>
    <row r="78" spans="1:47" ht="31.5" x14ac:dyDescent="0.25">
      <c r="A78" s="25" t="s">
        <v>70</v>
      </c>
      <c r="B78" s="25" t="s">
        <v>204</v>
      </c>
      <c r="C78" s="25" t="s">
        <v>205</v>
      </c>
      <c r="D78" s="25">
        <v>2025</v>
      </c>
      <c r="E78" s="25">
        <v>2025</v>
      </c>
      <c r="F78" s="24" t="s">
        <v>125</v>
      </c>
      <c r="G78" s="27">
        <f t="shared" si="4"/>
        <v>8.0718365866666666</v>
      </c>
      <c r="H78" s="27">
        <v>0.40359182933333337</v>
      </c>
      <c r="I78" s="27">
        <v>7.6682447573333334</v>
      </c>
      <c r="J78" s="27">
        <f t="shared" si="23"/>
        <v>0</v>
      </c>
      <c r="K78" s="27">
        <f t="shared" si="23"/>
        <v>0</v>
      </c>
      <c r="L78" s="24">
        <v>0</v>
      </c>
      <c r="M78" s="24">
        <v>0</v>
      </c>
      <c r="N78" s="27">
        <v>0</v>
      </c>
      <c r="O78" s="27">
        <v>0</v>
      </c>
      <c r="P78" s="27">
        <v>8.0718365866666666</v>
      </c>
      <c r="Q78" s="27">
        <v>0</v>
      </c>
      <c r="R78" s="27">
        <v>0</v>
      </c>
      <c r="S78" s="27">
        <f t="shared" si="13"/>
        <v>8.0718365866666666</v>
      </c>
    </row>
    <row r="79" spans="1:47" ht="31.5" x14ac:dyDescent="0.25">
      <c r="A79" s="25" t="s">
        <v>70</v>
      </c>
      <c r="B79" s="25" t="s">
        <v>206</v>
      </c>
      <c r="C79" s="25" t="s">
        <v>207</v>
      </c>
      <c r="D79" s="25">
        <v>2025</v>
      </c>
      <c r="E79" s="25">
        <v>2025</v>
      </c>
      <c r="F79" s="24" t="s">
        <v>125</v>
      </c>
      <c r="G79" s="27">
        <f t="shared" si="4"/>
        <v>8.0718365866666666</v>
      </c>
      <c r="H79" s="27">
        <v>0.40359182933333337</v>
      </c>
      <c r="I79" s="27">
        <v>7.6682447573333334</v>
      </c>
      <c r="J79" s="27">
        <f t="shared" si="23"/>
        <v>0</v>
      </c>
      <c r="K79" s="27">
        <f t="shared" si="23"/>
        <v>0</v>
      </c>
      <c r="L79" s="24">
        <v>0</v>
      </c>
      <c r="M79" s="24">
        <v>0</v>
      </c>
      <c r="N79" s="27">
        <v>0</v>
      </c>
      <c r="O79" s="27">
        <v>0</v>
      </c>
      <c r="P79" s="27">
        <v>8.0718365866666666</v>
      </c>
      <c r="Q79" s="27">
        <v>0</v>
      </c>
      <c r="R79" s="27">
        <v>0</v>
      </c>
      <c r="S79" s="27">
        <f t="shared" si="13"/>
        <v>8.0718365866666666</v>
      </c>
    </row>
    <row r="80" spans="1:47" ht="31.5" x14ac:dyDescent="0.25">
      <c r="A80" s="25" t="s">
        <v>70</v>
      </c>
      <c r="B80" s="25" t="s">
        <v>208</v>
      </c>
      <c r="C80" s="25" t="s">
        <v>209</v>
      </c>
      <c r="D80" s="25">
        <v>2025</v>
      </c>
      <c r="E80" s="25">
        <v>2025</v>
      </c>
      <c r="F80" s="24" t="s">
        <v>125</v>
      </c>
      <c r="G80" s="28">
        <f t="shared" ref="G80:G145" si="24">SUM(H80:K80)</f>
        <v>8.0718365866666666</v>
      </c>
      <c r="H80" s="27">
        <v>0.40359182933333337</v>
      </c>
      <c r="I80" s="27">
        <v>7.6682447573333334</v>
      </c>
      <c r="J80" s="27">
        <f t="shared" si="23"/>
        <v>0</v>
      </c>
      <c r="K80" s="27">
        <f t="shared" si="23"/>
        <v>0</v>
      </c>
      <c r="L80" s="24">
        <v>0</v>
      </c>
      <c r="M80" s="24">
        <v>0</v>
      </c>
      <c r="N80" s="27">
        <v>0</v>
      </c>
      <c r="O80" s="27">
        <v>0</v>
      </c>
      <c r="P80" s="27">
        <v>8.0718365866666666</v>
      </c>
      <c r="Q80" s="27">
        <v>0</v>
      </c>
      <c r="R80" s="27">
        <v>0</v>
      </c>
      <c r="S80" s="27">
        <f t="shared" si="13"/>
        <v>8.0718365866666666</v>
      </c>
    </row>
    <row r="81" spans="1:19" ht="31.5" x14ac:dyDescent="0.25">
      <c r="A81" s="25" t="s">
        <v>70</v>
      </c>
      <c r="B81" s="25" t="s">
        <v>210</v>
      </c>
      <c r="C81" s="25" t="s">
        <v>211</v>
      </c>
      <c r="D81" s="25">
        <v>2025</v>
      </c>
      <c r="E81" s="25">
        <v>2025</v>
      </c>
      <c r="F81" s="24" t="s">
        <v>125</v>
      </c>
      <c r="G81" s="28">
        <f t="shared" si="24"/>
        <v>8.0718365866666666</v>
      </c>
      <c r="H81" s="27">
        <v>0.40359182933333337</v>
      </c>
      <c r="I81" s="27">
        <v>7.6682447573333334</v>
      </c>
      <c r="J81" s="27">
        <f t="shared" si="23"/>
        <v>0</v>
      </c>
      <c r="K81" s="27">
        <f t="shared" si="23"/>
        <v>0</v>
      </c>
      <c r="L81" s="24">
        <v>0</v>
      </c>
      <c r="M81" s="24">
        <v>0</v>
      </c>
      <c r="N81" s="27">
        <v>0</v>
      </c>
      <c r="O81" s="27">
        <v>0</v>
      </c>
      <c r="P81" s="27">
        <v>8.0718365866666666</v>
      </c>
      <c r="Q81" s="27">
        <v>0</v>
      </c>
      <c r="R81" s="27">
        <v>0</v>
      </c>
      <c r="S81" s="27">
        <f t="shared" si="13"/>
        <v>8.0718365866666666</v>
      </c>
    </row>
    <row r="82" spans="1:19" ht="31.5" x14ac:dyDescent="0.25">
      <c r="A82" s="25" t="s">
        <v>70</v>
      </c>
      <c r="B82" s="25" t="s">
        <v>212</v>
      </c>
      <c r="C82" s="25" t="s">
        <v>213</v>
      </c>
      <c r="D82" s="25">
        <v>2025</v>
      </c>
      <c r="E82" s="25">
        <v>2025</v>
      </c>
      <c r="F82" s="24" t="s">
        <v>125</v>
      </c>
      <c r="G82" s="28">
        <f t="shared" si="24"/>
        <v>8.0718365866666666</v>
      </c>
      <c r="H82" s="27">
        <v>0.40359182933333337</v>
      </c>
      <c r="I82" s="27">
        <v>7.6682447573333334</v>
      </c>
      <c r="J82" s="27">
        <f t="shared" si="23"/>
        <v>0</v>
      </c>
      <c r="K82" s="27">
        <f t="shared" si="23"/>
        <v>0</v>
      </c>
      <c r="L82" s="24">
        <v>0</v>
      </c>
      <c r="M82" s="24">
        <v>0</v>
      </c>
      <c r="N82" s="27">
        <v>0</v>
      </c>
      <c r="O82" s="27">
        <v>0</v>
      </c>
      <c r="P82" s="27">
        <v>8.0718365866666666</v>
      </c>
      <c r="Q82" s="27">
        <v>0</v>
      </c>
      <c r="R82" s="27">
        <v>0</v>
      </c>
      <c r="S82" s="27">
        <f t="shared" si="13"/>
        <v>8.0718365866666666</v>
      </c>
    </row>
    <row r="83" spans="1:19" ht="31.5" x14ac:dyDescent="0.25">
      <c r="A83" s="25" t="s">
        <v>70</v>
      </c>
      <c r="B83" s="25" t="s">
        <v>214</v>
      </c>
      <c r="C83" s="25" t="s">
        <v>215</v>
      </c>
      <c r="D83" s="25">
        <v>2025</v>
      </c>
      <c r="E83" s="25">
        <v>2025</v>
      </c>
      <c r="F83" s="24" t="s">
        <v>125</v>
      </c>
      <c r="G83" s="28">
        <f t="shared" si="24"/>
        <v>8.0718365866666666</v>
      </c>
      <c r="H83" s="27">
        <v>0.40359182933333337</v>
      </c>
      <c r="I83" s="27">
        <v>7.6682447573333334</v>
      </c>
      <c r="J83" s="27">
        <f t="shared" si="23"/>
        <v>0</v>
      </c>
      <c r="K83" s="27">
        <f t="shared" si="23"/>
        <v>0</v>
      </c>
      <c r="L83" s="24">
        <v>0</v>
      </c>
      <c r="M83" s="24">
        <v>0</v>
      </c>
      <c r="N83" s="27">
        <v>0</v>
      </c>
      <c r="O83" s="27">
        <v>0</v>
      </c>
      <c r="P83" s="27">
        <v>8.0718365866666666</v>
      </c>
      <c r="Q83" s="27">
        <v>0</v>
      </c>
      <c r="R83" s="27">
        <v>0</v>
      </c>
      <c r="S83" s="27">
        <f t="shared" si="13"/>
        <v>8.0718365866666666</v>
      </c>
    </row>
    <row r="84" spans="1:19" ht="31.5" x14ac:dyDescent="0.25">
      <c r="A84" s="25" t="s">
        <v>70</v>
      </c>
      <c r="B84" s="25" t="s">
        <v>216</v>
      </c>
      <c r="C84" s="25" t="s">
        <v>217</v>
      </c>
      <c r="D84" s="25">
        <v>2025</v>
      </c>
      <c r="E84" s="25">
        <v>2025</v>
      </c>
      <c r="F84" s="24" t="s">
        <v>125</v>
      </c>
      <c r="G84" s="28">
        <f t="shared" si="24"/>
        <v>3.4448960000000004</v>
      </c>
      <c r="H84" s="27">
        <v>0.17224480000000003</v>
      </c>
      <c r="I84" s="27">
        <v>3.2726512000000003</v>
      </c>
      <c r="J84" s="27">
        <f t="shared" si="23"/>
        <v>0</v>
      </c>
      <c r="K84" s="27">
        <f t="shared" si="23"/>
        <v>0</v>
      </c>
      <c r="L84" s="24">
        <v>0</v>
      </c>
      <c r="M84" s="24">
        <v>0</v>
      </c>
      <c r="N84" s="27">
        <v>0</v>
      </c>
      <c r="O84" s="27">
        <v>0</v>
      </c>
      <c r="P84" s="27">
        <v>3.4448960000000004</v>
      </c>
      <c r="Q84" s="27">
        <v>0</v>
      </c>
      <c r="R84" s="27">
        <v>0</v>
      </c>
      <c r="S84" s="27">
        <f t="shared" si="13"/>
        <v>3.4448960000000004</v>
      </c>
    </row>
    <row r="85" spans="1:19" ht="31.5" x14ac:dyDescent="0.25">
      <c r="A85" s="25" t="s">
        <v>70</v>
      </c>
      <c r="B85" s="25" t="s">
        <v>218</v>
      </c>
      <c r="C85" s="25" t="s">
        <v>219</v>
      </c>
      <c r="D85" s="25">
        <v>2025</v>
      </c>
      <c r="E85" s="25">
        <v>2025</v>
      </c>
      <c r="F85" s="24" t="s">
        <v>125</v>
      </c>
      <c r="G85" s="28">
        <f t="shared" si="24"/>
        <v>14.763840000000002</v>
      </c>
      <c r="H85" s="27">
        <v>0.73819200000000018</v>
      </c>
      <c r="I85" s="27">
        <v>14.025648000000002</v>
      </c>
      <c r="J85" s="27">
        <f t="shared" si="23"/>
        <v>0</v>
      </c>
      <c r="K85" s="27">
        <f t="shared" si="23"/>
        <v>0</v>
      </c>
      <c r="L85" s="24">
        <v>0</v>
      </c>
      <c r="M85" s="24">
        <v>0</v>
      </c>
      <c r="N85" s="27">
        <v>0</v>
      </c>
      <c r="O85" s="27">
        <v>0</v>
      </c>
      <c r="P85" s="27">
        <v>14.763840000000002</v>
      </c>
      <c r="Q85" s="27">
        <v>0</v>
      </c>
      <c r="R85" s="27">
        <v>0</v>
      </c>
      <c r="S85" s="27">
        <f t="shared" si="13"/>
        <v>14.763840000000002</v>
      </c>
    </row>
    <row r="86" spans="1:19" ht="31.5" x14ac:dyDescent="0.25">
      <c r="A86" s="25" t="s">
        <v>70</v>
      </c>
      <c r="B86" s="25" t="s">
        <v>220</v>
      </c>
      <c r="C86" s="25" t="s">
        <v>221</v>
      </c>
      <c r="D86" s="25">
        <v>2025</v>
      </c>
      <c r="E86" s="25">
        <v>2025</v>
      </c>
      <c r="F86" s="24" t="s">
        <v>125</v>
      </c>
      <c r="G86" s="28">
        <f t="shared" si="24"/>
        <v>0.98425600000000024</v>
      </c>
      <c r="H86" s="27">
        <v>4.9212800000000015E-2</v>
      </c>
      <c r="I86" s="27">
        <v>0.93504320000000019</v>
      </c>
      <c r="J86" s="27">
        <f t="shared" si="23"/>
        <v>0</v>
      </c>
      <c r="K86" s="27">
        <f t="shared" si="23"/>
        <v>0</v>
      </c>
      <c r="L86" s="24">
        <v>0</v>
      </c>
      <c r="M86" s="24">
        <v>0</v>
      </c>
      <c r="N86" s="27">
        <v>0</v>
      </c>
      <c r="O86" s="27">
        <v>0</v>
      </c>
      <c r="P86" s="27">
        <v>0.98425600000000024</v>
      </c>
      <c r="Q86" s="27">
        <v>0</v>
      </c>
      <c r="R86" s="27">
        <v>0</v>
      </c>
      <c r="S86" s="27">
        <f t="shared" si="13"/>
        <v>0.98425600000000024</v>
      </c>
    </row>
    <row r="87" spans="1:19" ht="31.5" x14ac:dyDescent="0.25">
      <c r="A87" s="25" t="s">
        <v>70</v>
      </c>
      <c r="B87" s="25" t="s">
        <v>222</v>
      </c>
      <c r="C87" s="25" t="s">
        <v>223</v>
      </c>
      <c r="D87" s="25">
        <v>2025</v>
      </c>
      <c r="E87" s="25">
        <v>2025</v>
      </c>
      <c r="F87" s="24" t="s">
        <v>125</v>
      </c>
      <c r="G87" s="28">
        <f t="shared" si="24"/>
        <v>0.98425600000000024</v>
      </c>
      <c r="H87" s="27">
        <v>4.9212800000000015E-2</v>
      </c>
      <c r="I87" s="27">
        <v>0.93504320000000019</v>
      </c>
      <c r="J87" s="27">
        <f t="shared" si="23"/>
        <v>0</v>
      </c>
      <c r="K87" s="27">
        <f t="shared" si="23"/>
        <v>0</v>
      </c>
      <c r="L87" s="24">
        <v>0</v>
      </c>
      <c r="M87" s="24">
        <v>0</v>
      </c>
      <c r="N87" s="27">
        <v>0</v>
      </c>
      <c r="O87" s="27">
        <v>0</v>
      </c>
      <c r="P87" s="27">
        <v>0.98425600000000024</v>
      </c>
      <c r="Q87" s="27">
        <v>0</v>
      </c>
      <c r="R87" s="27">
        <v>0</v>
      </c>
      <c r="S87" s="27">
        <f t="shared" si="13"/>
        <v>0.98425600000000024</v>
      </c>
    </row>
    <row r="88" spans="1:19" ht="31.5" x14ac:dyDescent="0.25">
      <c r="A88" s="25" t="s">
        <v>70</v>
      </c>
      <c r="B88" s="25" t="s">
        <v>224</v>
      </c>
      <c r="C88" s="25" t="s">
        <v>225</v>
      </c>
      <c r="D88" s="25">
        <v>2025</v>
      </c>
      <c r="E88" s="25">
        <v>2025</v>
      </c>
      <c r="F88" s="24" t="s">
        <v>125</v>
      </c>
      <c r="G88" s="28">
        <f t="shared" si="24"/>
        <v>4.5833333333333339</v>
      </c>
      <c r="H88" s="27">
        <v>0.22916666666666671</v>
      </c>
      <c r="I88" s="27">
        <v>4.354166666666667</v>
      </c>
      <c r="J88" s="27">
        <f t="shared" si="23"/>
        <v>0</v>
      </c>
      <c r="K88" s="27">
        <f t="shared" si="23"/>
        <v>0</v>
      </c>
      <c r="L88" s="24">
        <v>0</v>
      </c>
      <c r="M88" s="24">
        <v>0</v>
      </c>
      <c r="N88" s="27">
        <v>0</v>
      </c>
      <c r="O88" s="27">
        <v>0</v>
      </c>
      <c r="P88" s="27">
        <v>4.5833333333333339</v>
      </c>
      <c r="Q88" s="27">
        <v>0</v>
      </c>
      <c r="R88" s="27">
        <v>0</v>
      </c>
      <c r="S88" s="27">
        <f t="shared" ref="S88:S151" si="25">N88+O88+P88+Q88+R88</f>
        <v>4.5833333333333339</v>
      </c>
    </row>
    <row r="89" spans="1:19" ht="31.5" x14ac:dyDescent="0.25">
      <c r="A89" s="25" t="s">
        <v>70</v>
      </c>
      <c r="B89" s="25" t="s">
        <v>226</v>
      </c>
      <c r="C89" s="25" t="s">
        <v>227</v>
      </c>
      <c r="D89" s="25">
        <v>2025</v>
      </c>
      <c r="E89" s="25">
        <v>2025</v>
      </c>
      <c r="F89" s="24" t="s">
        <v>125</v>
      </c>
      <c r="G89" s="28">
        <f t="shared" si="24"/>
        <v>4.5833333333333339</v>
      </c>
      <c r="H89" s="27">
        <v>0.22916666666666671</v>
      </c>
      <c r="I89" s="27">
        <v>4.354166666666667</v>
      </c>
      <c r="J89" s="27">
        <f t="shared" si="23"/>
        <v>0</v>
      </c>
      <c r="K89" s="27">
        <f t="shared" si="23"/>
        <v>0</v>
      </c>
      <c r="L89" s="24">
        <v>0</v>
      </c>
      <c r="M89" s="24">
        <v>0</v>
      </c>
      <c r="N89" s="27">
        <v>0</v>
      </c>
      <c r="O89" s="27">
        <v>0</v>
      </c>
      <c r="P89" s="27">
        <v>4.5833333333333339</v>
      </c>
      <c r="Q89" s="27">
        <v>0</v>
      </c>
      <c r="R89" s="27">
        <v>0</v>
      </c>
      <c r="S89" s="27">
        <f t="shared" si="25"/>
        <v>4.5833333333333339</v>
      </c>
    </row>
    <row r="90" spans="1:19" ht="31.5" x14ac:dyDescent="0.25">
      <c r="A90" s="25" t="s">
        <v>70</v>
      </c>
      <c r="B90" s="25" t="s">
        <v>228</v>
      </c>
      <c r="C90" s="25" t="s">
        <v>229</v>
      </c>
      <c r="D90" s="25">
        <v>2025</v>
      </c>
      <c r="E90" s="25">
        <v>2025</v>
      </c>
      <c r="F90" s="24" t="s">
        <v>125</v>
      </c>
      <c r="G90" s="28">
        <f t="shared" si="24"/>
        <v>4.5833333333333339</v>
      </c>
      <c r="H90" s="27">
        <v>0.22916666666666671</v>
      </c>
      <c r="I90" s="27">
        <v>4.354166666666667</v>
      </c>
      <c r="J90" s="27">
        <f t="shared" ref="J90:K105" si="26">SUM(J91:J94)</f>
        <v>0</v>
      </c>
      <c r="K90" s="27">
        <f t="shared" si="26"/>
        <v>0</v>
      </c>
      <c r="L90" s="24">
        <v>0</v>
      </c>
      <c r="M90" s="24">
        <v>0</v>
      </c>
      <c r="N90" s="27">
        <v>0</v>
      </c>
      <c r="O90" s="27">
        <v>0</v>
      </c>
      <c r="P90" s="27">
        <v>4.5833333333333339</v>
      </c>
      <c r="Q90" s="27">
        <v>0</v>
      </c>
      <c r="R90" s="27">
        <v>0</v>
      </c>
      <c r="S90" s="27">
        <f t="shared" si="25"/>
        <v>4.5833333333333339</v>
      </c>
    </row>
    <row r="91" spans="1:19" ht="31.5" x14ac:dyDescent="0.25">
      <c r="A91" s="25" t="s">
        <v>70</v>
      </c>
      <c r="B91" s="25" t="s">
        <v>230</v>
      </c>
      <c r="C91" s="25" t="s">
        <v>231</v>
      </c>
      <c r="D91" s="25">
        <v>2025</v>
      </c>
      <c r="E91" s="25">
        <v>2025</v>
      </c>
      <c r="F91" s="24" t="s">
        <v>125</v>
      </c>
      <c r="G91" s="28">
        <f t="shared" si="24"/>
        <v>4.5833333333333339</v>
      </c>
      <c r="H91" s="27">
        <v>0.22916666666666671</v>
      </c>
      <c r="I91" s="27">
        <v>4.354166666666667</v>
      </c>
      <c r="J91" s="27">
        <f t="shared" si="26"/>
        <v>0</v>
      </c>
      <c r="K91" s="27">
        <f t="shared" si="26"/>
        <v>0</v>
      </c>
      <c r="L91" s="24">
        <v>0</v>
      </c>
      <c r="M91" s="24">
        <v>0</v>
      </c>
      <c r="N91" s="27">
        <v>0</v>
      </c>
      <c r="O91" s="27">
        <v>0</v>
      </c>
      <c r="P91" s="27">
        <v>4.5833333333333339</v>
      </c>
      <c r="Q91" s="27">
        <v>0</v>
      </c>
      <c r="R91" s="27">
        <v>0</v>
      </c>
      <c r="S91" s="27">
        <f t="shared" si="25"/>
        <v>4.5833333333333339</v>
      </c>
    </row>
    <row r="92" spans="1:19" ht="31.5" x14ac:dyDescent="0.25">
      <c r="A92" s="25" t="s">
        <v>70</v>
      </c>
      <c r="B92" s="25" t="s">
        <v>232</v>
      </c>
      <c r="C92" s="25" t="s">
        <v>233</v>
      </c>
      <c r="D92" s="25">
        <v>2025</v>
      </c>
      <c r="E92" s="25">
        <v>2025</v>
      </c>
      <c r="F92" s="24" t="s">
        <v>125</v>
      </c>
      <c r="G92" s="28">
        <f t="shared" si="24"/>
        <v>8.0718365866666666</v>
      </c>
      <c r="H92" s="27">
        <v>0.40359182933333337</v>
      </c>
      <c r="I92" s="27">
        <v>7.6682447573333334</v>
      </c>
      <c r="J92" s="27">
        <f t="shared" si="26"/>
        <v>0</v>
      </c>
      <c r="K92" s="27">
        <f t="shared" si="26"/>
        <v>0</v>
      </c>
      <c r="L92" s="24">
        <v>0</v>
      </c>
      <c r="M92" s="24">
        <v>0</v>
      </c>
      <c r="N92" s="27">
        <v>0</v>
      </c>
      <c r="O92" s="27">
        <v>0</v>
      </c>
      <c r="P92" s="27">
        <v>8.0718365866666666</v>
      </c>
      <c r="Q92" s="27">
        <v>0</v>
      </c>
      <c r="R92" s="27">
        <v>0</v>
      </c>
      <c r="S92" s="27">
        <f t="shared" si="25"/>
        <v>8.0718365866666666</v>
      </c>
    </row>
    <row r="93" spans="1:19" ht="31.5" x14ac:dyDescent="0.25">
      <c r="A93" s="25" t="s">
        <v>70</v>
      </c>
      <c r="B93" s="25" t="s">
        <v>234</v>
      </c>
      <c r="C93" s="25" t="s">
        <v>235</v>
      </c>
      <c r="D93" s="25">
        <v>2026</v>
      </c>
      <c r="E93" s="25">
        <v>2026</v>
      </c>
      <c r="F93" s="24" t="s">
        <v>125</v>
      </c>
      <c r="G93" s="28">
        <f t="shared" si="24"/>
        <v>8.3947100501333356</v>
      </c>
      <c r="H93" s="27">
        <v>0.4197355025066668</v>
      </c>
      <c r="I93" s="27">
        <v>7.9749745476266689</v>
      </c>
      <c r="J93" s="27">
        <f t="shared" si="26"/>
        <v>0</v>
      </c>
      <c r="K93" s="27">
        <f t="shared" si="26"/>
        <v>0</v>
      </c>
      <c r="L93" s="24">
        <v>0</v>
      </c>
      <c r="M93" s="24">
        <v>0</v>
      </c>
      <c r="N93" s="27">
        <v>0</v>
      </c>
      <c r="O93" s="27">
        <v>0</v>
      </c>
      <c r="P93" s="27">
        <v>0</v>
      </c>
      <c r="Q93" s="27">
        <v>8.3947100501333356</v>
      </c>
      <c r="R93" s="27">
        <v>0</v>
      </c>
      <c r="S93" s="27">
        <f t="shared" si="25"/>
        <v>8.3947100501333356</v>
      </c>
    </row>
    <row r="94" spans="1:19" ht="31.5" x14ac:dyDescent="0.25">
      <c r="A94" s="25" t="s">
        <v>70</v>
      </c>
      <c r="B94" s="25" t="s">
        <v>236</v>
      </c>
      <c r="C94" s="25" t="s">
        <v>237</v>
      </c>
      <c r="D94" s="25">
        <v>2026</v>
      </c>
      <c r="E94" s="25">
        <v>2026</v>
      </c>
      <c r="F94" s="24" t="s">
        <v>125</v>
      </c>
      <c r="G94" s="28">
        <f t="shared" si="24"/>
        <v>8.3947100501333356</v>
      </c>
      <c r="H94" s="27">
        <v>0.4197355025066668</v>
      </c>
      <c r="I94" s="27">
        <v>7.9749745476266689</v>
      </c>
      <c r="J94" s="27">
        <f t="shared" si="26"/>
        <v>0</v>
      </c>
      <c r="K94" s="27">
        <f t="shared" si="26"/>
        <v>0</v>
      </c>
      <c r="L94" s="24">
        <v>0</v>
      </c>
      <c r="M94" s="24">
        <v>0</v>
      </c>
      <c r="N94" s="27">
        <v>0</v>
      </c>
      <c r="O94" s="27">
        <v>0</v>
      </c>
      <c r="P94" s="27">
        <v>0</v>
      </c>
      <c r="Q94" s="27">
        <v>8.3947100501333356</v>
      </c>
      <c r="R94" s="27">
        <v>0</v>
      </c>
      <c r="S94" s="27">
        <f t="shared" si="25"/>
        <v>8.3947100501333356</v>
      </c>
    </row>
    <row r="95" spans="1:19" ht="31.5" x14ac:dyDescent="0.25">
      <c r="A95" s="25" t="s">
        <v>70</v>
      </c>
      <c r="B95" s="25" t="s">
        <v>238</v>
      </c>
      <c r="C95" s="25" t="s">
        <v>239</v>
      </c>
      <c r="D95" s="25">
        <v>2026</v>
      </c>
      <c r="E95" s="25">
        <v>2026</v>
      </c>
      <c r="F95" s="24" t="s">
        <v>125</v>
      </c>
      <c r="G95" s="28">
        <f t="shared" si="24"/>
        <v>8.3947100501333356</v>
      </c>
      <c r="H95" s="27">
        <v>0.4197355025066668</v>
      </c>
      <c r="I95" s="27">
        <v>7.9749745476266689</v>
      </c>
      <c r="J95" s="27">
        <f t="shared" si="26"/>
        <v>0</v>
      </c>
      <c r="K95" s="27">
        <f t="shared" si="26"/>
        <v>0</v>
      </c>
      <c r="L95" s="24">
        <v>0</v>
      </c>
      <c r="M95" s="24">
        <v>0</v>
      </c>
      <c r="N95" s="27">
        <v>0</v>
      </c>
      <c r="O95" s="27">
        <v>0</v>
      </c>
      <c r="P95" s="27">
        <v>0</v>
      </c>
      <c r="Q95" s="27">
        <v>8.3947100501333356</v>
      </c>
      <c r="R95" s="27">
        <v>0</v>
      </c>
      <c r="S95" s="27">
        <f t="shared" si="25"/>
        <v>8.3947100501333356</v>
      </c>
    </row>
    <row r="96" spans="1:19" ht="31.5" x14ac:dyDescent="0.25">
      <c r="A96" s="25" t="s">
        <v>70</v>
      </c>
      <c r="B96" s="25" t="s">
        <v>240</v>
      </c>
      <c r="C96" s="25" t="s">
        <v>241</v>
      </c>
      <c r="D96" s="25">
        <v>2026</v>
      </c>
      <c r="E96" s="25">
        <v>2026</v>
      </c>
      <c r="F96" s="24" t="s">
        <v>125</v>
      </c>
      <c r="G96" s="28">
        <f t="shared" si="24"/>
        <v>8.3947100501333356</v>
      </c>
      <c r="H96" s="27">
        <v>0.4197355025066668</v>
      </c>
      <c r="I96" s="27">
        <v>7.9749745476266689</v>
      </c>
      <c r="J96" s="27">
        <f t="shared" si="26"/>
        <v>0</v>
      </c>
      <c r="K96" s="27">
        <f t="shared" si="26"/>
        <v>0</v>
      </c>
      <c r="L96" s="24">
        <v>0</v>
      </c>
      <c r="M96" s="24">
        <v>0</v>
      </c>
      <c r="N96" s="27">
        <v>0</v>
      </c>
      <c r="O96" s="27">
        <v>0</v>
      </c>
      <c r="P96" s="27">
        <v>0</v>
      </c>
      <c r="Q96" s="27">
        <v>8.3947100501333356</v>
      </c>
      <c r="R96" s="27">
        <v>0</v>
      </c>
      <c r="S96" s="27">
        <f t="shared" si="25"/>
        <v>8.3947100501333356</v>
      </c>
    </row>
    <row r="97" spans="1:19" ht="31.5" x14ac:dyDescent="0.25">
      <c r="A97" s="25" t="s">
        <v>70</v>
      </c>
      <c r="B97" s="25" t="s">
        <v>242</v>
      </c>
      <c r="C97" s="25" t="s">
        <v>243</v>
      </c>
      <c r="D97" s="25">
        <v>2026</v>
      </c>
      <c r="E97" s="25">
        <v>2026</v>
      </c>
      <c r="F97" s="24" t="s">
        <v>125</v>
      </c>
      <c r="G97" s="28">
        <f t="shared" si="24"/>
        <v>8.3947100501333356</v>
      </c>
      <c r="H97" s="27">
        <v>0.4197355025066668</v>
      </c>
      <c r="I97" s="27">
        <v>7.9749745476266689</v>
      </c>
      <c r="J97" s="27">
        <f t="shared" si="26"/>
        <v>0</v>
      </c>
      <c r="K97" s="27">
        <f t="shared" si="26"/>
        <v>0</v>
      </c>
      <c r="L97" s="24">
        <v>0</v>
      </c>
      <c r="M97" s="24">
        <v>0</v>
      </c>
      <c r="N97" s="27">
        <v>0</v>
      </c>
      <c r="O97" s="27">
        <v>0</v>
      </c>
      <c r="P97" s="27">
        <v>0</v>
      </c>
      <c r="Q97" s="27">
        <v>8.3947100501333356</v>
      </c>
      <c r="R97" s="27">
        <v>0</v>
      </c>
      <c r="S97" s="27">
        <f t="shared" si="25"/>
        <v>8.3947100501333356</v>
      </c>
    </row>
    <row r="98" spans="1:19" ht="31.5" x14ac:dyDescent="0.25">
      <c r="A98" s="25" t="s">
        <v>70</v>
      </c>
      <c r="B98" s="25" t="s">
        <v>244</v>
      </c>
      <c r="C98" s="25" t="s">
        <v>245</v>
      </c>
      <c r="D98" s="25">
        <v>2026</v>
      </c>
      <c r="E98" s="25">
        <v>2026</v>
      </c>
      <c r="F98" s="24" t="s">
        <v>125</v>
      </c>
      <c r="G98" s="28">
        <f t="shared" si="24"/>
        <v>8.3947100501333356</v>
      </c>
      <c r="H98" s="27">
        <v>0.4197355025066668</v>
      </c>
      <c r="I98" s="27">
        <v>7.9749745476266689</v>
      </c>
      <c r="J98" s="27">
        <f t="shared" si="26"/>
        <v>0</v>
      </c>
      <c r="K98" s="27">
        <f t="shared" si="26"/>
        <v>0</v>
      </c>
      <c r="L98" s="24">
        <v>0</v>
      </c>
      <c r="M98" s="24">
        <v>0</v>
      </c>
      <c r="N98" s="27">
        <v>0</v>
      </c>
      <c r="O98" s="27">
        <v>0</v>
      </c>
      <c r="P98" s="27">
        <v>0</v>
      </c>
      <c r="Q98" s="27">
        <v>8.3947100501333356</v>
      </c>
      <c r="R98" s="27">
        <v>0</v>
      </c>
      <c r="S98" s="27">
        <f t="shared" si="25"/>
        <v>8.3947100501333356</v>
      </c>
    </row>
    <row r="99" spans="1:19" ht="31.5" x14ac:dyDescent="0.25">
      <c r="A99" s="25" t="s">
        <v>70</v>
      </c>
      <c r="B99" s="25" t="s">
        <v>246</v>
      </c>
      <c r="C99" s="25" t="s">
        <v>247</v>
      </c>
      <c r="D99" s="25">
        <v>2026</v>
      </c>
      <c r="E99" s="25">
        <v>2026</v>
      </c>
      <c r="F99" s="24" t="s">
        <v>125</v>
      </c>
      <c r="G99" s="28">
        <f t="shared" si="24"/>
        <v>8.3947100501333356</v>
      </c>
      <c r="H99" s="27">
        <v>0.4197355025066668</v>
      </c>
      <c r="I99" s="27">
        <v>7.9749745476266689</v>
      </c>
      <c r="J99" s="27">
        <f t="shared" si="26"/>
        <v>0</v>
      </c>
      <c r="K99" s="27">
        <f t="shared" si="26"/>
        <v>0</v>
      </c>
      <c r="L99" s="24">
        <v>0</v>
      </c>
      <c r="M99" s="24">
        <v>0</v>
      </c>
      <c r="N99" s="27">
        <v>0</v>
      </c>
      <c r="O99" s="27">
        <v>0</v>
      </c>
      <c r="P99" s="27">
        <v>0</v>
      </c>
      <c r="Q99" s="27">
        <v>8.3947100501333356</v>
      </c>
      <c r="R99" s="27">
        <v>0</v>
      </c>
      <c r="S99" s="27">
        <f t="shared" si="25"/>
        <v>8.3947100501333356</v>
      </c>
    </row>
    <row r="100" spans="1:19" ht="31.5" x14ac:dyDescent="0.25">
      <c r="A100" s="25" t="s">
        <v>70</v>
      </c>
      <c r="B100" s="25" t="s">
        <v>248</v>
      </c>
      <c r="C100" s="25" t="s">
        <v>249</v>
      </c>
      <c r="D100" s="25">
        <v>2026</v>
      </c>
      <c r="E100" s="25">
        <v>2026</v>
      </c>
      <c r="F100" s="24" t="s">
        <v>125</v>
      </c>
      <c r="G100" s="28">
        <f t="shared" si="24"/>
        <v>8.3947100501333356</v>
      </c>
      <c r="H100" s="27">
        <v>0.4197355025066668</v>
      </c>
      <c r="I100" s="27">
        <v>7.9749745476266689</v>
      </c>
      <c r="J100" s="27">
        <f t="shared" si="26"/>
        <v>0</v>
      </c>
      <c r="K100" s="27">
        <f t="shared" si="26"/>
        <v>0</v>
      </c>
      <c r="L100" s="24">
        <v>0</v>
      </c>
      <c r="M100" s="24">
        <v>0</v>
      </c>
      <c r="N100" s="27">
        <v>0</v>
      </c>
      <c r="O100" s="27">
        <v>0</v>
      </c>
      <c r="P100" s="27">
        <v>0</v>
      </c>
      <c r="Q100" s="27">
        <v>8.3947100501333356</v>
      </c>
      <c r="R100" s="27">
        <v>0</v>
      </c>
      <c r="S100" s="27">
        <f t="shared" si="25"/>
        <v>8.3947100501333356</v>
      </c>
    </row>
    <row r="101" spans="1:19" ht="31.5" x14ac:dyDescent="0.25">
      <c r="A101" s="25" t="s">
        <v>70</v>
      </c>
      <c r="B101" s="25" t="s">
        <v>250</v>
      </c>
      <c r="C101" s="25" t="s">
        <v>251</v>
      </c>
      <c r="D101" s="25">
        <v>2026</v>
      </c>
      <c r="E101" s="25">
        <v>2026</v>
      </c>
      <c r="F101" s="24" t="s">
        <v>125</v>
      </c>
      <c r="G101" s="28">
        <f t="shared" si="24"/>
        <v>8.3947100501333356</v>
      </c>
      <c r="H101" s="27">
        <v>0.4197355025066668</v>
      </c>
      <c r="I101" s="27">
        <v>7.9749745476266689</v>
      </c>
      <c r="J101" s="27">
        <f t="shared" si="26"/>
        <v>0</v>
      </c>
      <c r="K101" s="27">
        <f t="shared" si="26"/>
        <v>0</v>
      </c>
      <c r="L101" s="24">
        <v>0</v>
      </c>
      <c r="M101" s="24">
        <v>0</v>
      </c>
      <c r="N101" s="27">
        <v>0</v>
      </c>
      <c r="O101" s="27">
        <v>0</v>
      </c>
      <c r="P101" s="27">
        <v>0</v>
      </c>
      <c r="Q101" s="27">
        <v>8.3947100501333356</v>
      </c>
      <c r="R101" s="27">
        <v>0</v>
      </c>
      <c r="S101" s="27">
        <f t="shared" si="25"/>
        <v>8.3947100501333356</v>
      </c>
    </row>
    <row r="102" spans="1:19" x14ac:dyDescent="0.25">
      <c r="A102" s="25" t="s">
        <v>70</v>
      </c>
      <c r="B102" s="25" t="s">
        <v>252</v>
      </c>
      <c r="C102" s="25" t="s">
        <v>253</v>
      </c>
      <c r="D102" s="25">
        <v>2026</v>
      </c>
      <c r="E102" s="25">
        <v>2026</v>
      </c>
      <c r="F102" s="24" t="s">
        <v>125</v>
      </c>
      <c r="G102" s="28">
        <f t="shared" si="24"/>
        <v>2.5590656000000007</v>
      </c>
      <c r="H102" s="27">
        <v>0.12795328000000003</v>
      </c>
      <c r="I102" s="27">
        <v>2.4311123200000009</v>
      </c>
      <c r="J102" s="27">
        <f t="shared" si="26"/>
        <v>0</v>
      </c>
      <c r="K102" s="27">
        <f t="shared" si="26"/>
        <v>0</v>
      </c>
      <c r="L102" s="24">
        <v>0</v>
      </c>
      <c r="M102" s="24">
        <v>0</v>
      </c>
      <c r="N102" s="27">
        <v>0</v>
      </c>
      <c r="O102" s="27">
        <v>0</v>
      </c>
      <c r="P102" s="27">
        <v>0</v>
      </c>
      <c r="Q102" s="27">
        <v>2.5590656000000007</v>
      </c>
      <c r="R102" s="27">
        <v>0</v>
      </c>
      <c r="S102" s="27">
        <f t="shared" si="25"/>
        <v>2.5590656000000007</v>
      </c>
    </row>
    <row r="103" spans="1:19" ht="31.5" x14ac:dyDescent="0.25">
      <c r="A103" s="25" t="s">
        <v>70</v>
      </c>
      <c r="B103" s="25" t="s">
        <v>254</v>
      </c>
      <c r="C103" s="25" t="s">
        <v>255</v>
      </c>
      <c r="D103" s="25">
        <v>2026</v>
      </c>
      <c r="E103" s="25">
        <v>2026</v>
      </c>
      <c r="F103" s="24" t="s">
        <v>125</v>
      </c>
      <c r="G103" s="28">
        <f t="shared" si="24"/>
        <v>3.5826918400000007</v>
      </c>
      <c r="H103" s="27">
        <v>0.17913459200000004</v>
      </c>
      <c r="I103" s="27">
        <v>3.4035572480000007</v>
      </c>
      <c r="J103" s="27">
        <f t="shared" si="26"/>
        <v>0</v>
      </c>
      <c r="K103" s="27">
        <f t="shared" si="26"/>
        <v>0</v>
      </c>
      <c r="L103" s="24">
        <v>0</v>
      </c>
      <c r="M103" s="24">
        <v>0</v>
      </c>
      <c r="N103" s="27">
        <v>0</v>
      </c>
      <c r="O103" s="27">
        <v>0</v>
      </c>
      <c r="P103" s="27">
        <v>0</v>
      </c>
      <c r="Q103" s="27">
        <v>3.5826918400000007</v>
      </c>
      <c r="R103" s="27">
        <v>0</v>
      </c>
      <c r="S103" s="27">
        <f t="shared" si="25"/>
        <v>3.5826918400000007</v>
      </c>
    </row>
    <row r="104" spans="1:19" ht="31.5" x14ac:dyDescent="0.25">
      <c r="A104" s="25" t="s">
        <v>70</v>
      </c>
      <c r="B104" s="25" t="s">
        <v>256</v>
      </c>
      <c r="C104" s="25" t="s">
        <v>257</v>
      </c>
      <c r="D104" s="25">
        <v>2026</v>
      </c>
      <c r="E104" s="25">
        <v>2026</v>
      </c>
      <c r="F104" s="24" t="s">
        <v>125</v>
      </c>
      <c r="G104" s="28">
        <f t="shared" si="24"/>
        <v>3.5826918400000007</v>
      </c>
      <c r="H104" s="27">
        <v>0.17913459200000004</v>
      </c>
      <c r="I104" s="27">
        <v>3.4035572480000007</v>
      </c>
      <c r="J104" s="27">
        <f t="shared" si="26"/>
        <v>0</v>
      </c>
      <c r="K104" s="27">
        <f t="shared" si="26"/>
        <v>0</v>
      </c>
      <c r="L104" s="24">
        <v>0</v>
      </c>
      <c r="M104" s="24">
        <v>0</v>
      </c>
      <c r="N104" s="27">
        <v>0</v>
      </c>
      <c r="O104" s="27">
        <v>0</v>
      </c>
      <c r="P104" s="27">
        <v>0</v>
      </c>
      <c r="Q104" s="27">
        <v>3.5826918400000007</v>
      </c>
      <c r="R104" s="27">
        <v>0</v>
      </c>
      <c r="S104" s="27">
        <f t="shared" si="25"/>
        <v>3.5826918400000007</v>
      </c>
    </row>
    <row r="105" spans="1:19" ht="31.5" x14ac:dyDescent="0.25">
      <c r="A105" s="25" t="s">
        <v>70</v>
      </c>
      <c r="B105" s="25" t="s">
        <v>258</v>
      </c>
      <c r="C105" s="25" t="s">
        <v>259</v>
      </c>
      <c r="D105" s="25">
        <v>2026</v>
      </c>
      <c r="E105" s="25">
        <v>2026</v>
      </c>
      <c r="F105" s="24" t="s">
        <v>125</v>
      </c>
      <c r="G105" s="28">
        <f t="shared" si="24"/>
        <v>4.732000000000002</v>
      </c>
      <c r="H105" s="27">
        <v>0.23660000000000012</v>
      </c>
      <c r="I105" s="27">
        <v>4.4954000000000018</v>
      </c>
      <c r="J105" s="27">
        <f t="shared" si="26"/>
        <v>0</v>
      </c>
      <c r="K105" s="27">
        <f t="shared" si="26"/>
        <v>0</v>
      </c>
      <c r="L105" s="24">
        <v>0</v>
      </c>
      <c r="M105" s="24">
        <v>0</v>
      </c>
      <c r="N105" s="27">
        <v>0</v>
      </c>
      <c r="O105" s="27">
        <v>0</v>
      </c>
      <c r="P105" s="27">
        <v>0</v>
      </c>
      <c r="Q105" s="27">
        <v>4.732000000000002</v>
      </c>
      <c r="R105" s="27">
        <v>0</v>
      </c>
      <c r="S105" s="27">
        <f t="shared" si="25"/>
        <v>4.732000000000002</v>
      </c>
    </row>
    <row r="106" spans="1:19" ht="31.5" x14ac:dyDescent="0.25">
      <c r="A106" s="25" t="s">
        <v>70</v>
      </c>
      <c r="B106" s="25" t="s">
        <v>260</v>
      </c>
      <c r="C106" s="25" t="s">
        <v>261</v>
      </c>
      <c r="D106" s="25">
        <v>2026</v>
      </c>
      <c r="E106" s="25">
        <v>2026</v>
      </c>
      <c r="F106" s="24" t="s">
        <v>125</v>
      </c>
      <c r="G106" s="28">
        <f t="shared" si="24"/>
        <v>4.9212800000000003</v>
      </c>
      <c r="H106" s="27">
        <v>0.24606400000000003</v>
      </c>
      <c r="I106" s="27">
        <v>4.6752160000000007</v>
      </c>
      <c r="J106" s="27">
        <f t="shared" ref="J106:K120" si="27">SUM(J107:J110)</f>
        <v>0</v>
      </c>
      <c r="K106" s="27">
        <f t="shared" si="27"/>
        <v>0</v>
      </c>
      <c r="L106" s="24">
        <v>0</v>
      </c>
      <c r="M106" s="24">
        <v>0</v>
      </c>
      <c r="N106" s="27">
        <v>0</v>
      </c>
      <c r="O106" s="27">
        <v>0</v>
      </c>
      <c r="P106" s="27">
        <v>0</v>
      </c>
      <c r="Q106" s="27">
        <v>4.9212800000000003</v>
      </c>
      <c r="R106" s="27">
        <v>0</v>
      </c>
      <c r="S106" s="27">
        <f t="shared" si="25"/>
        <v>4.9212800000000003</v>
      </c>
    </row>
    <row r="107" spans="1:19" ht="31.5" x14ac:dyDescent="0.25">
      <c r="A107" s="25" t="s">
        <v>70</v>
      </c>
      <c r="B107" s="25" t="s">
        <v>262</v>
      </c>
      <c r="C107" s="25" t="s">
        <v>263</v>
      </c>
      <c r="D107" s="25">
        <v>2026</v>
      </c>
      <c r="E107" s="25">
        <v>2026</v>
      </c>
      <c r="F107" s="24" t="s">
        <v>125</v>
      </c>
      <c r="G107" s="28">
        <f t="shared" si="24"/>
        <v>5.1181312000000014</v>
      </c>
      <c r="H107" s="27">
        <v>0.25590656000000006</v>
      </c>
      <c r="I107" s="27">
        <v>4.8622246400000018</v>
      </c>
      <c r="J107" s="27">
        <f t="shared" si="27"/>
        <v>0</v>
      </c>
      <c r="K107" s="27">
        <f t="shared" si="27"/>
        <v>0</v>
      </c>
      <c r="L107" s="24">
        <v>0</v>
      </c>
      <c r="M107" s="24">
        <v>0</v>
      </c>
      <c r="N107" s="27">
        <v>0</v>
      </c>
      <c r="O107" s="27">
        <v>0</v>
      </c>
      <c r="P107" s="27">
        <v>0</v>
      </c>
      <c r="Q107" s="27">
        <v>5.1181312000000014</v>
      </c>
      <c r="R107" s="27">
        <v>0</v>
      </c>
      <c r="S107" s="27">
        <f t="shared" si="25"/>
        <v>5.1181312000000014</v>
      </c>
    </row>
    <row r="108" spans="1:19" ht="31.5" x14ac:dyDescent="0.25">
      <c r="A108" s="25" t="s">
        <v>70</v>
      </c>
      <c r="B108" s="25" t="s">
        <v>264</v>
      </c>
      <c r="C108" s="25" t="s">
        <v>265</v>
      </c>
      <c r="D108" s="25">
        <v>2026</v>
      </c>
      <c r="E108" s="25">
        <v>2026</v>
      </c>
      <c r="F108" s="24" t="s">
        <v>125</v>
      </c>
      <c r="G108" s="28">
        <f t="shared" si="24"/>
        <v>4.75</v>
      </c>
      <c r="H108" s="27">
        <v>0.23750000000000002</v>
      </c>
      <c r="I108" s="27">
        <v>4.5125000000000002</v>
      </c>
      <c r="J108" s="27">
        <f t="shared" si="27"/>
        <v>0</v>
      </c>
      <c r="K108" s="27">
        <f t="shared" si="27"/>
        <v>0</v>
      </c>
      <c r="L108" s="24">
        <v>0</v>
      </c>
      <c r="M108" s="24">
        <v>0</v>
      </c>
      <c r="N108" s="27">
        <v>0</v>
      </c>
      <c r="O108" s="27">
        <v>0</v>
      </c>
      <c r="P108" s="27">
        <v>0</v>
      </c>
      <c r="Q108" s="27">
        <v>4.75</v>
      </c>
      <c r="R108" s="27">
        <v>0</v>
      </c>
      <c r="S108" s="27">
        <f t="shared" si="25"/>
        <v>4.75</v>
      </c>
    </row>
    <row r="109" spans="1:19" ht="31.5" x14ac:dyDescent="0.25">
      <c r="A109" s="25" t="s">
        <v>70</v>
      </c>
      <c r="B109" s="25" t="s">
        <v>266</v>
      </c>
      <c r="C109" s="25" t="s">
        <v>267</v>
      </c>
      <c r="D109" s="25">
        <v>2026</v>
      </c>
      <c r="E109" s="25">
        <v>2026</v>
      </c>
      <c r="F109" s="24" t="s">
        <v>125</v>
      </c>
      <c r="G109" s="28">
        <f t="shared" si="24"/>
        <v>7.0833333333333339</v>
      </c>
      <c r="H109" s="27">
        <v>0.35416666666666674</v>
      </c>
      <c r="I109" s="27">
        <v>6.729166666666667</v>
      </c>
      <c r="J109" s="27">
        <f t="shared" si="27"/>
        <v>0</v>
      </c>
      <c r="K109" s="27">
        <f t="shared" si="27"/>
        <v>0</v>
      </c>
      <c r="L109" s="24">
        <v>0</v>
      </c>
      <c r="M109" s="24">
        <v>0</v>
      </c>
      <c r="N109" s="27">
        <v>0</v>
      </c>
      <c r="O109" s="27">
        <v>0</v>
      </c>
      <c r="P109" s="27">
        <v>0</v>
      </c>
      <c r="Q109" s="27">
        <v>7.0833333333333339</v>
      </c>
      <c r="R109" s="27">
        <v>0</v>
      </c>
      <c r="S109" s="27">
        <f t="shared" si="25"/>
        <v>7.0833333333333339</v>
      </c>
    </row>
    <row r="110" spans="1:19" ht="31.5" x14ac:dyDescent="0.25">
      <c r="A110" s="25" t="s">
        <v>70</v>
      </c>
      <c r="B110" s="25" t="s">
        <v>268</v>
      </c>
      <c r="C110" s="25" t="s">
        <v>269</v>
      </c>
      <c r="D110" s="25">
        <v>2026</v>
      </c>
      <c r="E110" s="25">
        <v>2026</v>
      </c>
      <c r="F110" s="24" t="s">
        <v>125</v>
      </c>
      <c r="G110" s="28">
        <f t="shared" si="24"/>
        <v>7.0833333333333339</v>
      </c>
      <c r="H110" s="27">
        <v>0.35416666666666674</v>
      </c>
      <c r="I110" s="27">
        <v>6.729166666666667</v>
      </c>
      <c r="J110" s="27">
        <f t="shared" si="27"/>
        <v>0</v>
      </c>
      <c r="K110" s="27">
        <f t="shared" si="27"/>
        <v>0</v>
      </c>
      <c r="L110" s="24">
        <v>0</v>
      </c>
      <c r="M110" s="24">
        <v>0</v>
      </c>
      <c r="N110" s="27">
        <v>0</v>
      </c>
      <c r="O110" s="27">
        <v>0</v>
      </c>
      <c r="P110" s="27">
        <v>0</v>
      </c>
      <c r="Q110" s="27">
        <v>7.0833333333333339</v>
      </c>
      <c r="R110" s="27">
        <v>0</v>
      </c>
      <c r="S110" s="27">
        <f t="shared" si="25"/>
        <v>7.0833333333333339</v>
      </c>
    </row>
    <row r="111" spans="1:19" ht="31.5" x14ac:dyDescent="0.25">
      <c r="A111" s="25" t="s">
        <v>70</v>
      </c>
      <c r="B111" s="25" t="s">
        <v>270</v>
      </c>
      <c r="C111" s="25" t="s">
        <v>271</v>
      </c>
      <c r="D111" s="25">
        <v>2026</v>
      </c>
      <c r="E111" s="25">
        <v>2026</v>
      </c>
      <c r="F111" s="24" t="s">
        <v>125</v>
      </c>
      <c r="G111" s="28">
        <f t="shared" si="24"/>
        <v>7.0833333333333339</v>
      </c>
      <c r="H111" s="27">
        <v>0.35416666666666674</v>
      </c>
      <c r="I111" s="27">
        <v>6.729166666666667</v>
      </c>
      <c r="J111" s="27">
        <f t="shared" si="27"/>
        <v>0</v>
      </c>
      <c r="K111" s="27">
        <f t="shared" si="27"/>
        <v>0</v>
      </c>
      <c r="L111" s="24">
        <v>0</v>
      </c>
      <c r="M111" s="24">
        <v>0</v>
      </c>
      <c r="N111" s="27">
        <v>0</v>
      </c>
      <c r="O111" s="27">
        <v>0</v>
      </c>
      <c r="P111" s="27">
        <v>0</v>
      </c>
      <c r="Q111" s="27">
        <v>7.0833333333333339</v>
      </c>
      <c r="R111" s="27">
        <v>0</v>
      </c>
      <c r="S111" s="27">
        <f t="shared" si="25"/>
        <v>7.0833333333333339</v>
      </c>
    </row>
    <row r="112" spans="1:19" ht="31.5" x14ac:dyDescent="0.25">
      <c r="A112" s="25" t="s">
        <v>70</v>
      </c>
      <c r="B112" s="25" t="s">
        <v>272</v>
      </c>
      <c r="C112" s="25" t="s">
        <v>273</v>
      </c>
      <c r="D112" s="25">
        <v>2027</v>
      </c>
      <c r="E112" s="25">
        <v>2027</v>
      </c>
      <c r="F112" s="24" t="s">
        <v>125</v>
      </c>
      <c r="G112" s="28">
        <f t="shared" si="24"/>
        <v>15.436283699200004</v>
      </c>
      <c r="H112" s="27">
        <v>0.7718141849600002</v>
      </c>
      <c r="I112" s="27">
        <v>14.664469514240004</v>
      </c>
      <c r="J112" s="27">
        <f t="shared" si="27"/>
        <v>0</v>
      </c>
      <c r="K112" s="27">
        <f t="shared" si="27"/>
        <v>0</v>
      </c>
      <c r="L112" s="24">
        <v>0</v>
      </c>
      <c r="M112" s="24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15.436283699200004</v>
      </c>
      <c r="S112" s="27">
        <f t="shared" si="25"/>
        <v>15.436283699200004</v>
      </c>
    </row>
    <row r="113" spans="1:19" ht="31.5" x14ac:dyDescent="0.25">
      <c r="A113" s="25" t="s">
        <v>70</v>
      </c>
      <c r="B113" s="25" t="s">
        <v>274</v>
      </c>
      <c r="C113" s="25" t="s">
        <v>275</v>
      </c>
      <c r="D113" s="25">
        <v>2027</v>
      </c>
      <c r="E113" s="25">
        <v>2027</v>
      </c>
      <c r="F113" s="24" t="s">
        <v>125</v>
      </c>
      <c r="G113" s="28">
        <f t="shared" si="24"/>
        <v>8.7304984521386686</v>
      </c>
      <c r="H113" s="27">
        <v>0.43652492260693343</v>
      </c>
      <c r="I113" s="27">
        <v>8.2939735295317352</v>
      </c>
      <c r="J113" s="27">
        <f t="shared" si="27"/>
        <v>0</v>
      </c>
      <c r="K113" s="27">
        <f t="shared" si="27"/>
        <v>0</v>
      </c>
      <c r="L113" s="24">
        <v>0</v>
      </c>
      <c r="M113" s="24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8.7304984521386686</v>
      </c>
      <c r="S113" s="27">
        <f t="shared" si="25"/>
        <v>8.7304984521386686</v>
      </c>
    </row>
    <row r="114" spans="1:19" ht="31.5" x14ac:dyDescent="0.25">
      <c r="A114" s="25" t="s">
        <v>70</v>
      </c>
      <c r="B114" s="25" t="s">
        <v>276</v>
      </c>
      <c r="C114" s="25" t="s">
        <v>277</v>
      </c>
      <c r="D114" s="25">
        <v>2027</v>
      </c>
      <c r="E114" s="25">
        <v>2027</v>
      </c>
      <c r="F114" s="24" t="s">
        <v>125</v>
      </c>
      <c r="G114" s="28">
        <f t="shared" si="24"/>
        <v>8.7304984521386686</v>
      </c>
      <c r="H114" s="27">
        <v>0.43652492260693343</v>
      </c>
      <c r="I114" s="27">
        <v>8.2939735295317352</v>
      </c>
      <c r="J114" s="27">
        <f t="shared" si="27"/>
        <v>0</v>
      </c>
      <c r="K114" s="27">
        <f t="shared" si="27"/>
        <v>0</v>
      </c>
      <c r="L114" s="24">
        <v>0</v>
      </c>
      <c r="M114" s="24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8.7304984521386686</v>
      </c>
      <c r="S114" s="27">
        <f t="shared" si="25"/>
        <v>8.7304984521386686</v>
      </c>
    </row>
    <row r="115" spans="1:19" ht="31.5" x14ac:dyDescent="0.25">
      <c r="A115" s="25" t="s">
        <v>70</v>
      </c>
      <c r="B115" s="25" t="s">
        <v>278</v>
      </c>
      <c r="C115" s="25" t="s">
        <v>279</v>
      </c>
      <c r="D115" s="25">
        <v>2027</v>
      </c>
      <c r="E115" s="25">
        <v>2027</v>
      </c>
      <c r="F115" s="24" t="s">
        <v>125</v>
      </c>
      <c r="G115" s="28">
        <f t="shared" si="24"/>
        <v>8.7304984521386686</v>
      </c>
      <c r="H115" s="27">
        <v>0.43652492260693343</v>
      </c>
      <c r="I115" s="27">
        <v>8.2939735295317352</v>
      </c>
      <c r="J115" s="27">
        <f t="shared" si="27"/>
        <v>0</v>
      </c>
      <c r="K115" s="27">
        <f t="shared" si="27"/>
        <v>0</v>
      </c>
      <c r="L115" s="24">
        <v>0</v>
      </c>
      <c r="M115" s="24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8.7304984521386686</v>
      </c>
      <c r="S115" s="27">
        <f t="shared" si="25"/>
        <v>8.7304984521386686</v>
      </c>
    </row>
    <row r="116" spans="1:19" ht="31.5" x14ac:dyDescent="0.25">
      <c r="A116" s="25" t="s">
        <v>70</v>
      </c>
      <c r="B116" s="25" t="s">
        <v>280</v>
      </c>
      <c r="C116" s="25" t="s">
        <v>281</v>
      </c>
      <c r="D116" s="25">
        <v>2027</v>
      </c>
      <c r="E116" s="25">
        <v>2027</v>
      </c>
      <c r="F116" s="24" t="s">
        <v>125</v>
      </c>
      <c r="G116" s="28">
        <f t="shared" si="24"/>
        <v>8.7304984521386686</v>
      </c>
      <c r="H116" s="27">
        <v>0.43652492260693343</v>
      </c>
      <c r="I116" s="27">
        <v>8.2939735295317352</v>
      </c>
      <c r="J116" s="27">
        <f t="shared" si="27"/>
        <v>0</v>
      </c>
      <c r="K116" s="27">
        <f t="shared" si="27"/>
        <v>0</v>
      </c>
      <c r="L116" s="24">
        <v>0</v>
      </c>
      <c r="M116" s="24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8.7304984521386686</v>
      </c>
      <c r="S116" s="27">
        <f t="shared" si="25"/>
        <v>8.7304984521386686</v>
      </c>
    </row>
    <row r="117" spans="1:19" ht="31.5" x14ac:dyDescent="0.25">
      <c r="A117" s="25" t="s">
        <v>70</v>
      </c>
      <c r="B117" s="25" t="s">
        <v>282</v>
      </c>
      <c r="C117" s="25" t="s">
        <v>283</v>
      </c>
      <c r="D117" s="25">
        <v>2027</v>
      </c>
      <c r="E117" s="25">
        <v>2027</v>
      </c>
      <c r="F117" s="24" t="s">
        <v>125</v>
      </c>
      <c r="G117" s="28">
        <f t="shared" si="24"/>
        <v>3.7259995136000015</v>
      </c>
      <c r="H117" s="27">
        <v>0.18629997568000012</v>
      </c>
      <c r="I117" s="27">
        <v>3.5396995379200016</v>
      </c>
      <c r="J117" s="27">
        <f t="shared" si="27"/>
        <v>0</v>
      </c>
      <c r="K117" s="27">
        <f t="shared" si="27"/>
        <v>0</v>
      </c>
      <c r="L117" s="24">
        <v>0</v>
      </c>
      <c r="M117" s="24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3.7259995136000019</v>
      </c>
      <c r="S117" s="27">
        <f t="shared" si="25"/>
        <v>3.7259995136000019</v>
      </c>
    </row>
    <row r="118" spans="1:19" ht="31.5" x14ac:dyDescent="0.25">
      <c r="A118" s="25" t="s">
        <v>70</v>
      </c>
      <c r="B118" s="25" t="s">
        <v>284</v>
      </c>
      <c r="C118" s="25" t="s">
        <v>285</v>
      </c>
      <c r="D118" s="25">
        <v>2027</v>
      </c>
      <c r="E118" s="25">
        <v>2027</v>
      </c>
      <c r="F118" s="24" t="s">
        <v>125</v>
      </c>
      <c r="G118" s="28">
        <f t="shared" si="24"/>
        <v>4.7905708032000014</v>
      </c>
      <c r="H118" s="27">
        <v>0.23952854016000008</v>
      </c>
      <c r="I118" s="27">
        <v>4.5510422630400011</v>
      </c>
      <c r="J118" s="27">
        <f t="shared" si="27"/>
        <v>0</v>
      </c>
      <c r="K118" s="27">
        <f t="shared" si="27"/>
        <v>0</v>
      </c>
      <c r="L118" s="24">
        <v>0</v>
      </c>
      <c r="M118" s="24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4.7905708032000014</v>
      </c>
      <c r="S118" s="27">
        <f t="shared" si="25"/>
        <v>4.7905708032000014</v>
      </c>
    </row>
    <row r="119" spans="1:19" ht="31.5" x14ac:dyDescent="0.25">
      <c r="A119" s="25" t="s">
        <v>70</v>
      </c>
      <c r="B119" s="25" t="s">
        <v>286</v>
      </c>
      <c r="C119" s="25" t="s">
        <v>287</v>
      </c>
      <c r="D119" s="25">
        <v>2027</v>
      </c>
      <c r="E119" s="25">
        <v>2027</v>
      </c>
      <c r="F119" s="24" t="s">
        <v>125</v>
      </c>
      <c r="G119" s="28">
        <f t="shared" si="24"/>
        <v>3.7259995136000015</v>
      </c>
      <c r="H119" s="27">
        <v>0.18629997568000012</v>
      </c>
      <c r="I119" s="27">
        <v>3.5396995379200016</v>
      </c>
      <c r="J119" s="27">
        <f t="shared" si="27"/>
        <v>0</v>
      </c>
      <c r="K119" s="27">
        <f t="shared" si="27"/>
        <v>0</v>
      </c>
      <c r="L119" s="24">
        <v>0</v>
      </c>
      <c r="M119" s="24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3.7259995136000019</v>
      </c>
      <c r="S119" s="27">
        <f t="shared" si="25"/>
        <v>3.7259995136000019</v>
      </c>
    </row>
    <row r="120" spans="1:19" ht="31.5" x14ac:dyDescent="0.25">
      <c r="A120" s="25" t="s">
        <v>70</v>
      </c>
      <c r="B120" s="25" t="s">
        <v>288</v>
      </c>
      <c r="C120" s="25" t="s">
        <v>289</v>
      </c>
      <c r="D120" s="25">
        <v>2027</v>
      </c>
      <c r="E120" s="25">
        <v>2027</v>
      </c>
      <c r="F120" s="24" t="s">
        <v>125</v>
      </c>
      <c r="G120" s="28">
        <f t="shared" si="24"/>
        <v>18.544050000000002</v>
      </c>
      <c r="H120" s="27">
        <v>0.92720250000000015</v>
      </c>
      <c r="I120" s="27">
        <v>17.616847500000002</v>
      </c>
      <c r="J120" s="27">
        <f t="shared" si="27"/>
        <v>0</v>
      </c>
      <c r="K120" s="27">
        <f t="shared" si="27"/>
        <v>0</v>
      </c>
      <c r="L120" s="24">
        <v>0</v>
      </c>
      <c r="M120" s="24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18.544050000000002</v>
      </c>
      <c r="S120" s="27">
        <f t="shared" si="25"/>
        <v>18.544050000000002</v>
      </c>
    </row>
    <row r="121" spans="1:19" ht="31.5" x14ac:dyDescent="0.25">
      <c r="A121" s="25" t="s">
        <v>70</v>
      </c>
      <c r="B121" s="25" t="s">
        <v>290</v>
      </c>
      <c r="C121" s="25" t="s">
        <v>291</v>
      </c>
      <c r="D121" s="25">
        <v>2027</v>
      </c>
      <c r="E121" s="25">
        <v>2027</v>
      </c>
      <c r="F121" s="24" t="s">
        <v>125</v>
      </c>
      <c r="G121" s="28">
        <f t="shared" si="24"/>
        <v>7.375</v>
      </c>
      <c r="H121" s="27">
        <v>0.36875000000000002</v>
      </c>
      <c r="I121" s="27">
        <v>7.0062499999999996</v>
      </c>
      <c r="J121" s="27">
        <f t="shared" ref="J121:K123" si="28">SUM(J122:J126)</f>
        <v>0</v>
      </c>
      <c r="K121" s="27">
        <f t="shared" si="28"/>
        <v>0</v>
      </c>
      <c r="L121" s="24">
        <v>0</v>
      </c>
      <c r="M121" s="24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7.375</v>
      </c>
      <c r="S121" s="27">
        <f t="shared" si="25"/>
        <v>7.375</v>
      </c>
    </row>
    <row r="122" spans="1:19" ht="31.5" x14ac:dyDescent="0.25">
      <c r="A122" s="25" t="s">
        <v>70</v>
      </c>
      <c r="B122" s="25" t="s">
        <v>292</v>
      </c>
      <c r="C122" s="25" t="s">
        <v>293</v>
      </c>
      <c r="D122" s="25">
        <v>2027</v>
      </c>
      <c r="E122" s="25">
        <v>2027</v>
      </c>
      <c r="F122" s="24" t="s">
        <v>125</v>
      </c>
      <c r="G122" s="28">
        <f t="shared" si="24"/>
        <v>3.7259995136000015</v>
      </c>
      <c r="H122" s="27">
        <v>0.18629997568000012</v>
      </c>
      <c r="I122" s="27">
        <v>3.5396995379200016</v>
      </c>
      <c r="J122" s="27">
        <f t="shared" si="28"/>
        <v>0</v>
      </c>
      <c r="K122" s="27">
        <f t="shared" si="28"/>
        <v>0</v>
      </c>
      <c r="L122" s="24">
        <v>0</v>
      </c>
      <c r="M122" s="24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3.7259995136000019</v>
      </c>
      <c r="S122" s="27">
        <f t="shared" si="25"/>
        <v>3.7259995136000019</v>
      </c>
    </row>
    <row r="123" spans="1:19" ht="31.5" x14ac:dyDescent="0.25">
      <c r="A123" s="25" t="s">
        <v>70</v>
      </c>
      <c r="B123" s="25" t="s">
        <v>294</v>
      </c>
      <c r="C123" s="25" t="s">
        <v>295</v>
      </c>
      <c r="D123" s="25">
        <v>2027</v>
      </c>
      <c r="E123" s="25">
        <v>2027</v>
      </c>
      <c r="F123" s="24" t="s">
        <v>125</v>
      </c>
      <c r="G123" s="28">
        <f t="shared" si="24"/>
        <v>3.7259995136000019</v>
      </c>
      <c r="H123" s="27">
        <v>0</v>
      </c>
      <c r="I123" s="27">
        <v>3.7259995136000019</v>
      </c>
      <c r="J123" s="27">
        <f t="shared" si="28"/>
        <v>0</v>
      </c>
      <c r="K123" s="27">
        <f t="shared" si="28"/>
        <v>0</v>
      </c>
      <c r="L123" s="24">
        <v>0</v>
      </c>
      <c r="M123" s="24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3.7259995136000019</v>
      </c>
      <c r="S123" s="27">
        <f t="shared" si="25"/>
        <v>3.7259995136000019</v>
      </c>
    </row>
    <row r="124" spans="1:19" x14ac:dyDescent="0.25">
      <c r="A124" s="25" t="s">
        <v>70</v>
      </c>
      <c r="B124" s="25" t="s">
        <v>296</v>
      </c>
      <c r="C124" s="25" t="s">
        <v>297</v>
      </c>
      <c r="D124" s="25">
        <v>2027</v>
      </c>
      <c r="E124" s="25">
        <v>2027</v>
      </c>
      <c r="F124" s="24" t="s">
        <v>125</v>
      </c>
      <c r="G124" s="28">
        <f t="shared" si="24"/>
        <v>2.5346935466666674</v>
      </c>
      <c r="H124" s="27">
        <v>0.12673467733333338</v>
      </c>
      <c r="I124" s="27">
        <v>2.407958869333334</v>
      </c>
      <c r="J124" s="27">
        <f t="shared" ref="J124:K125" si="29">SUM(J126:J129)</f>
        <v>0</v>
      </c>
      <c r="K124" s="27">
        <f t="shared" si="29"/>
        <v>0</v>
      </c>
      <c r="L124" s="24">
        <v>0</v>
      </c>
      <c r="M124" s="24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2.5346935466666674</v>
      </c>
      <c r="S124" s="27">
        <f t="shared" si="25"/>
        <v>2.5346935466666674</v>
      </c>
    </row>
    <row r="125" spans="1:19" ht="31.5" x14ac:dyDescent="0.25">
      <c r="A125" s="25" t="s">
        <v>70</v>
      </c>
      <c r="B125" s="25" t="s">
        <v>298</v>
      </c>
      <c r="C125" s="25" t="s">
        <v>299</v>
      </c>
      <c r="D125" s="25">
        <v>2027</v>
      </c>
      <c r="E125" s="25">
        <v>2027</v>
      </c>
      <c r="F125" s="24" t="s">
        <v>125</v>
      </c>
      <c r="G125" s="28">
        <f t="shared" si="24"/>
        <v>2.5851698641019638</v>
      </c>
      <c r="H125" s="27">
        <v>0.12925849320509819</v>
      </c>
      <c r="I125" s="27">
        <v>2.4559113708968656</v>
      </c>
      <c r="J125" s="27">
        <f t="shared" si="29"/>
        <v>0</v>
      </c>
      <c r="K125" s="27">
        <f t="shared" si="29"/>
        <v>0</v>
      </c>
      <c r="L125" s="24">
        <v>0</v>
      </c>
      <c r="M125" s="24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2.5851698641019638</v>
      </c>
      <c r="S125" s="27">
        <f t="shared" si="25"/>
        <v>2.5851698641019638</v>
      </c>
    </row>
    <row r="126" spans="1:19" ht="31.5" x14ac:dyDescent="0.25">
      <c r="A126" s="25" t="s">
        <v>70</v>
      </c>
      <c r="B126" s="25" t="s">
        <v>300</v>
      </c>
      <c r="C126" s="25" t="s">
        <v>301</v>
      </c>
      <c r="D126" s="25">
        <v>2027</v>
      </c>
      <c r="E126" s="25">
        <v>2027</v>
      </c>
      <c r="F126" s="24" t="s">
        <v>125</v>
      </c>
      <c r="G126" s="28">
        <f t="shared" si="24"/>
        <v>5.1377286852266693</v>
      </c>
      <c r="H126" s="27">
        <v>0.25688643426133345</v>
      </c>
      <c r="I126" s="27">
        <v>4.880842250965336</v>
      </c>
      <c r="J126" s="27">
        <f t="shared" ref="J126:K126" si="30">SUM(J127:J130)</f>
        <v>0</v>
      </c>
      <c r="K126" s="27">
        <f t="shared" si="30"/>
        <v>0</v>
      </c>
      <c r="L126" s="24">
        <v>0</v>
      </c>
      <c r="M126" s="24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5.1377286852266693</v>
      </c>
      <c r="S126" s="27">
        <f t="shared" si="25"/>
        <v>5.1377286852266693</v>
      </c>
    </row>
    <row r="127" spans="1:19" ht="47.25" x14ac:dyDescent="0.25">
      <c r="A127" s="25" t="s">
        <v>72</v>
      </c>
      <c r="B127" s="25" t="s">
        <v>73</v>
      </c>
      <c r="C127" s="25" t="s">
        <v>21</v>
      </c>
      <c r="D127" s="25">
        <f t="shared" ref="D127:E127" si="31">D128</f>
        <v>2023</v>
      </c>
      <c r="E127" s="25">
        <f t="shared" si="31"/>
        <v>2027</v>
      </c>
      <c r="F127" s="24" t="s">
        <v>125</v>
      </c>
      <c r="G127" s="28">
        <f t="shared" si="24"/>
        <v>379.38071638955768</v>
      </c>
      <c r="H127" s="29">
        <f>H128</f>
        <v>35.780588408057724</v>
      </c>
      <c r="I127" s="29">
        <f t="shared" ref="I127:K127" si="32">I128</f>
        <v>343.60012798149995</v>
      </c>
      <c r="J127" s="29">
        <f t="shared" si="32"/>
        <v>0</v>
      </c>
      <c r="K127" s="29">
        <f t="shared" si="32"/>
        <v>0</v>
      </c>
      <c r="L127" s="24">
        <v>0</v>
      </c>
      <c r="M127" s="24">
        <v>0</v>
      </c>
      <c r="N127" s="29">
        <f>N128</f>
        <v>86.81702671414476</v>
      </c>
      <c r="O127" s="29">
        <f>O128</f>
        <v>58.58130612071988</v>
      </c>
      <c r="P127" s="29">
        <f>P128</f>
        <v>71.585932650290047</v>
      </c>
      <c r="Q127" s="29">
        <f>Q128</f>
        <v>60.395973420032313</v>
      </c>
      <c r="R127" s="29">
        <f>R128</f>
        <v>102.00047748437063</v>
      </c>
      <c r="S127" s="27">
        <f t="shared" si="25"/>
        <v>379.38071638955762</v>
      </c>
    </row>
    <row r="128" spans="1:19" ht="31.5" x14ac:dyDescent="0.25">
      <c r="A128" s="25" t="s">
        <v>74</v>
      </c>
      <c r="B128" s="25" t="s">
        <v>75</v>
      </c>
      <c r="C128" s="25" t="s">
        <v>21</v>
      </c>
      <c r="D128" s="25">
        <v>2023</v>
      </c>
      <c r="E128" s="25">
        <v>2027</v>
      </c>
      <c r="F128" s="24" t="s">
        <v>125</v>
      </c>
      <c r="G128" s="28">
        <f>SUM(H128:K128)</f>
        <v>379.38071638955768</v>
      </c>
      <c r="H128" s="29">
        <f>H129+H131+H165+H179</f>
        <v>35.780588408057724</v>
      </c>
      <c r="I128" s="29">
        <f>I129+I131+I165+I179</f>
        <v>343.60012798149995</v>
      </c>
      <c r="J128" s="29">
        <f>J129+J131+J165+J179</f>
        <v>0</v>
      </c>
      <c r="K128" s="29">
        <f>K129+K131+K165+K179</f>
        <v>0</v>
      </c>
      <c r="L128" s="24">
        <v>0</v>
      </c>
      <c r="M128" s="24">
        <v>0</v>
      </c>
      <c r="N128" s="29">
        <f>N129+N131+N165+N179</f>
        <v>86.81702671414476</v>
      </c>
      <c r="O128" s="29">
        <f>O129+O131+O165+O179</f>
        <v>58.58130612071988</v>
      </c>
      <c r="P128" s="29">
        <f>P129+P131+P165+P179</f>
        <v>71.585932650290047</v>
      </c>
      <c r="Q128" s="29">
        <f>Q129+Q131+Q165+Q179</f>
        <v>60.395973420032313</v>
      </c>
      <c r="R128" s="29">
        <f>R129+R131+R165+R179</f>
        <v>102.00047748437063</v>
      </c>
      <c r="S128" s="27">
        <f t="shared" si="25"/>
        <v>379.38071638955762</v>
      </c>
    </row>
    <row r="129" spans="1:19" ht="47.25" x14ac:dyDescent="0.25">
      <c r="A129" s="25" t="s">
        <v>74</v>
      </c>
      <c r="B129" s="25" t="s">
        <v>116</v>
      </c>
      <c r="C129" s="25" t="s">
        <v>21</v>
      </c>
      <c r="D129" s="25">
        <v>2023</v>
      </c>
      <c r="E129" s="25">
        <v>2027</v>
      </c>
      <c r="F129" s="24" t="s">
        <v>125</v>
      </c>
      <c r="G129" s="28">
        <f t="shared" si="24"/>
        <v>21.519267942325126</v>
      </c>
      <c r="H129" s="29">
        <f>SUM(H130)</f>
        <v>2.1519267942325127</v>
      </c>
      <c r="I129" s="29">
        <f t="shared" ref="I129:K129" si="33">SUM(I130)</f>
        <v>19.367341148092613</v>
      </c>
      <c r="J129" s="29">
        <f t="shared" si="33"/>
        <v>0</v>
      </c>
      <c r="K129" s="29">
        <f t="shared" si="33"/>
        <v>0</v>
      </c>
      <c r="L129" s="24">
        <v>0</v>
      </c>
      <c r="M129" s="24">
        <v>0</v>
      </c>
      <c r="N129" s="29">
        <f>SUM(N130)</f>
        <v>3.4119362633333337</v>
      </c>
      <c r="O129" s="29">
        <f>SUM(O130)</f>
        <v>4.230972722933334</v>
      </c>
      <c r="P129" s="29">
        <f>SUM(P130)</f>
        <v>0</v>
      </c>
      <c r="Q129" s="29">
        <f>SUM(Q130)</f>
        <v>9.3965365122926965</v>
      </c>
      <c r="R129" s="29">
        <f>SUM(R130)</f>
        <v>4.4798224437657623</v>
      </c>
      <c r="S129" s="27">
        <f t="shared" si="25"/>
        <v>21.519267942325126</v>
      </c>
    </row>
    <row r="130" spans="1:19" ht="31.5" x14ac:dyDescent="0.25">
      <c r="A130" s="25" t="s">
        <v>74</v>
      </c>
      <c r="B130" s="25" t="s">
        <v>302</v>
      </c>
      <c r="C130" s="25" t="s">
        <v>303</v>
      </c>
      <c r="D130" s="25">
        <v>2023</v>
      </c>
      <c r="E130" s="25">
        <v>2027</v>
      </c>
      <c r="F130" s="24" t="s">
        <v>125</v>
      </c>
      <c r="G130" s="28">
        <f>SUM(H130:K130)</f>
        <v>21.519267942325126</v>
      </c>
      <c r="H130" s="29">
        <v>2.1519267942325127</v>
      </c>
      <c r="I130" s="29">
        <v>19.367341148092613</v>
      </c>
      <c r="J130" s="29">
        <v>0</v>
      </c>
      <c r="K130" s="29">
        <v>0</v>
      </c>
      <c r="L130" s="24">
        <v>0</v>
      </c>
      <c r="M130" s="24">
        <v>0</v>
      </c>
      <c r="N130" s="29">
        <v>3.4119362633333337</v>
      </c>
      <c r="O130" s="29">
        <v>4.230972722933334</v>
      </c>
      <c r="P130" s="29">
        <v>0</v>
      </c>
      <c r="Q130" s="29">
        <v>9.3965365122926965</v>
      </c>
      <c r="R130" s="29">
        <v>4.4798224437657623</v>
      </c>
      <c r="S130" s="27">
        <f t="shared" si="25"/>
        <v>21.519267942325126</v>
      </c>
    </row>
    <row r="131" spans="1:19" ht="47.25" x14ac:dyDescent="0.25">
      <c r="A131" s="25" t="s">
        <v>74</v>
      </c>
      <c r="B131" s="25" t="s">
        <v>117</v>
      </c>
      <c r="C131" s="25" t="s">
        <v>21</v>
      </c>
      <c r="D131" s="25">
        <v>2023</v>
      </c>
      <c r="E131" s="25">
        <v>2027</v>
      </c>
      <c r="F131" s="24" t="s">
        <v>125</v>
      </c>
      <c r="G131" s="28">
        <f t="shared" si="24"/>
        <v>278.01934848939993</v>
      </c>
      <c r="H131" s="29">
        <f>SUM(H132:H164)</f>
        <v>25.644451618041952</v>
      </c>
      <c r="I131" s="29">
        <f>SUM(I132:I164)</f>
        <v>252.374896871358</v>
      </c>
      <c r="J131" s="29">
        <f>SUM(J132:J164)</f>
        <v>0</v>
      </c>
      <c r="K131" s="29">
        <f>SUM(K132:K164)</f>
        <v>0</v>
      </c>
      <c r="L131" s="24">
        <v>0</v>
      </c>
      <c r="M131" s="24">
        <v>0</v>
      </c>
      <c r="N131" s="29">
        <f>SUM(N132:N164)</f>
        <v>66.855783035669674</v>
      </c>
      <c r="O131" s="29">
        <f>SUM(O132:O164)</f>
        <v>29.854137641413413</v>
      </c>
      <c r="P131" s="29">
        <f>SUM(P132:P164)</f>
        <v>61.531772099947517</v>
      </c>
      <c r="Q131" s="29">
        <f>SUM(Q132:Q164)</f>
        <v>42.281442570124128</v>
      </c>
      <c r="R131" s="29">
        <f>SUM(R132:R164)</f>
        <v>77.496213142245196</v>
      </c>
      <c r="S131" s="27">
        <f t="shared" si="25"/>
        <v>278.01934848939993</v>
      </c>
    </row>
    <row r="132" spans="1:19" ht="31.5" x14ac:dyDescent="0.25">
      <c r="A132" s="25" t="s">
        <v>74</v>
      </c>
      <c r="B132" s="25" t="s">
        <v>304</v>
      </c>
      <c r="C132" s="25" t="s">
        <v>305</v>
      </c>
      <c r="D132" s="25">
        <v>2023</v>
      </c>
      <c r="E132" s="25">
        <v>2026</v>
      </c>
      <c r="F132" s="24" t="s">
        <v>125</v>
      </c>
      <c r="G132" s="28">
        <f t="shared" si="24"/>
        <v>76.605489597921391</v>
      </c>
      <c r="H132" s="29">
        <v>7.6605489597921395</v>
      </c>
      <c r="I132" s="29">
        <v>68.944940638129253</v>
      </c>
      <c r="J132" s="29">
        <v>0</v>
      </c>
      <c r="K132" s="29">
        <v>0</v>
      </c>
      <c r="L132" s="24">
        <v>0</v>
      </c>
      <c r="M132" s="24">
        <v>0</v>
      </c>
      <c r="N132" s="29">
        <v>36.758247798333336</v>
      </c>
      <c r="O132" s="29">
        <v>17.521605338768005</v>
      </c>
      <c r="P132" s="29">
        <v>19.287468269374706</v>
      </c>
      <c r="Q132" s="29">
        <v>3.038168191445334</v>
      </c>
      <c r="R132" s="29">
        <v>0</v>
      </c>
      <c r="S132" s="27">
        <f t="shared" si="25"/>
        <v>76.605489597921391</v>
      </c>
    </row>
    <row r="133" spans="1:19" ht="63" x14ac:dyDescent="0.25">
      <c r="A133" s="25" t="s">
        <v>74</v>
      </c>
      <c r="B133" s="25" t="s">
        <v>306</v>
      </c>
      <c r="C133" s="25" t="s">
        <v>307</v>
      </c>
      <c r="D133" s="25">
        <v>2023</v>
      </c>
      <c r="E133" s="25">
        <v>2027</v>
      </c>
      <c r="F133" s="24" t="s">
        <v>125</v>
      </c>
      <c r="G133" s="28">
        <f t="shared" si="24"/>
        <v>79.5924958726429</v>
      </c>
      <c r="H133" s="29">
        <v>7.9592495872642903</v>
      </c>
      <c r="I133" s="29">
        <v>71.633246285378604</v>
      </c>
      <c r="J133" s="29">
        <v>0</v>
      </c>
      <c r="K133" s="29">
        <v>0</v>
      </c>
      <c r="L133" s="24">
        <v>0</v>
      </c>
      <c r="M133" s="24">
        <v>0</v>
      </c>
      <c r="N133" s="29">
        <v>20.751102865202999</v>
      </c>
      <c r="O133" s="29">
        <v>3.2456359511590915</v>
      </c>
      <c r="P133" s="29">
        <v>18.308905029693875</v>
      </c>
      <c r="Q133" s="29">
        <v>12.26445551391804</v>
      </c>
      <c r="R133" s="29">
        <v>25.022396512668884</v>
      </c>
      <c r="S133" s="27">
        <f t="shared" si="25"/>
        <v>79.5924958726429</v>
      </c>
    </row>
    <row r="134" spans="1:19" ht="31.5" x14ac:dyDescent="0.25">
      <c r="A134" s="25" t="s">
        <v>74</v>
      </c>
      <c r="B134" s="25" t="s">
        <v>308</v>
      </c>
      <c r="C134" s="25" t="s">
        <v>309</v>
      </c>
      <c r="D134" s="25">
        <v>2023</v>
      </c>
      <c r="E134" s="25">
        <v>2023</v>
      </c>
      <c r="F134" s="24" t="s">
        <v>125</v>
      </c>
      <c r="G134" s="28">
        <f t="shared" si="24"/>
        <v>2.0346674451999998</v>
      </c>
      <c r="H134" s="29">
        <v>0.20346674451999999</v>
      </c>
      <c r="I134" s="29">
        <v>1.8312007006799997</v>
      </c>
      <c r="J134" s="29">
        <v>0</v>
      </c>
      <c r="K134" s="29">
        <v>0</v>
      </c>
      <c r="L134" s="24">
        <v>0</v>
      </c>
      <c r="M134" s="24">
        <v>0</v>
      </c>
      <c r="N134" s="29">
        <v>2.0346674451999998</v>
      </c>
      <c r="O134" s="29">
        <v>0</v>
      </c>
      <c r="P134" s="29">
        <v>0</v>
      </c>
      <c r="Q134" s="29">
        <v>0</v>
      </c>
      <c r="R134" s="29">
        <v>0</v>
      </c>
      <c r="S134" s="27">
        <f t="shared" si="25"/>
        <v>2.0346674451999998</v>
      </c>
    </row>
    <row r="135" spans="1:19" ht="47.25" x14ac:dyDescent="0.25">
      <c r="A135" s="25" t="s">
        <v>74</v>
      </c>
      <c r="B135" s="25" t="s">
        <v>310</v>
      </c>
      <c r="C135" s="25" t="s">
        <v>311</v>
      </c>
      <c r="D135" s="25">
        <v>2023</v>
      </c>
      <c r="E135" s="25">
        <v>2026</v>
      </c>
      <c r="F135" s="24" t="s">
        <v>125</v>
      </c>
      <c r="G135" s="28">
        <f t="shared" si="24"/>
        <v>1.25</v>
      </c>
      <c r="H135" s="29">
        <v>1.25</v>
      </c>
      <c r="I135" s="29">
        <v>0</v>
      </c>
      <c r="J135" s="29">
        <v>0</v>
      </c>
      <c r="K135" s="29">
        <v>0</v>
      </c>
      <c r="L135" s="24">
        <v>0</v>
      </c>
      <c r="M135" s="24">
        <v>0</v>
      </c>
      <c r="N135" s="29">
        <v>1.25</v>
      </c>
      <c r="O135" s="29">
        <v>0</v>
      </c>
      <c r="P135" s="29">
        <v>0</v>
      </c>
      <c r="Q135" s="29">
        <v>0</v>
      </c>
      <c r="R135" s="29">
        <v>0</v>
      </c>
      <c r="S135" s="27">
        <f t="shared" si="25"/>
        <v>1.25</v>
      </c>
    </row>
    <row r="136" spans="1:19" ht="31.5" x14ac:dyDescent="0.25">
      <c r="A136" s="25" t="s">
        <v>74</v>
      </c>
      <c r="B136" s="25" t="s">
        <v>312</v>
      </c>
      <c r="C136" s="25" t="s">
        <v>313</v>
      </c>
      <c r="D136" s="25">
        <v>2023</v>
      </c>
      <c r="E136" s="25">
        <v>2023</v>
      </c>
      <c r="F136" s="24" t="s">
        <v>125</v>
      </c>
      <c r="G136" s="28">
        <f t="shared" si="24"/>
        <v>3.3488749999999996</v>
      </c>
      <c r="H136" s="29">
        <v>0.3348875</v>
      </c>
      <c r="I136" s="29">
        <v>3.0139874999999998</v>
      </c>
      <c r="J136" s="29">
        <v>0</v>
      </c>
      <c r="K136" s="29">
        <v>0</v>
      </c>
      <c r="L136" s="24">
        <v>0</v>
      </c>
      <c r="M136" s="24">
        <v>0</v>
      </c>
      <c r="N136" s="29">
        <v>3.348875</v>
      </c>
      <c r="O136" s="29">
        <v>0</v>
      </c>
      <c r="P136" s="29">
        <v>0</v>
      </c>
      <c r="Q136" s="29">
        <v>0</v>
      </c>
      <c r="R136" s="29">
        <v>0</v>
      </c>
      <c r="S136" s="27">
        <f t="shared" si="25"/>
        <v>3.348875</v>
      </c>
    </row>
    <row r="137" spans="1:19" ht="31.5" x14ac:dyDescent="0.25">
      <c r="A137" s="25" t="s">
        <v>74</v>
      </c>
      <c r="B137" s="25" t="s">
        <v>314</v>
      </c>
      <c r="C137" s="25" t="s">
        <v>315</v>
      </c>
      <c r="D137" s="25">
        <v>2023</v>
      </c>
      <c r="E137" s="25">
        <v>2023</v>
      </c>
      <c r="F137" s="24" t="s">
        <v>125</v>
      </c>
      <c r="G137" s="28">
        <f t="shared" si="24"/>
        <v>2.7128899269333338</v>
      </c>
      <c r="H137" s="29">
        <v>0.2712889926933334</v>
      </c>
      <c r="I137" s="29">
        <v>2.4416009342400002</v>
      </c>
      <c r="J137" s="29">
        <v>0</v>
      </c>
      <c r="K137" s="29">
        <v>0</v>
      </c>
      <c r="L137" s="24">
        <v>0</v>
      </c>
      <c r="M137" s="24">
        <v>0</v>
      </c>
      <c r="N137" s="29">
        <v>2.7128899269333338</v>
      </c>
      <c r="O137" s="29">
        <v>0</v>
      </c>
      <c r="P137" s="29">
        <v>0</v>
      </c>
      <c r="Q137" s="29">
        <v>0</v>
      </c>
      <c r="R137" s="29">
        <v>0</v>
      </c>
      <c r="S137" s="27">
        <f t="shared" si="25"/>
        <v>2.7128899269333338</v>
      </c>
    </row>
    <row r="138" spans="1:19" ht="47.25" x14ac:dyDescent="0.25">
      <c r="A138" s="25" t="s">
        <v>74</v>
      </c>
      <c r="B138" s="25" t="s">
        <v>316</v>
      </c>
      <c r="C138" s="25" t="s">
        <v>317</v>
      </c>
      <c r="D138" s="25">
        <v>2024</v>
      </c>
      <c r="E138" s="25">
        <v>2024</v>
      </c>
      <c r="F138" s="24" t="s">
        <v>125</v>
      </c>
      <c r="G138" s="28">
        <f t="shared" si="24"/>
        <v>5.3124283333333331</v>
      </c>
      <c r="H138" s="29">
        <v>0.53124283333333333</v>
      </c>
      <c r="I138" s="29">
        <v>4.7811854999999994</v>
      </c>
      <c r="J138" s="29">
        <v>0</v>
      </c>
      <c r="K138" s="29">
        <v>0</v>
      </c>
      <c r="L138" s="24">
        <v>0</v>
      </c>
      <c r="M138" s="24">
        <v>0</v>
      </c>
      <c r="N138" s="29">
        <v>0</v>
      </c>
      <c r="O138" s="29">
        <v>5.3124283333333331</v>
      </c>
      <c r="P138" s="29">
        <v>0</v>
      </c>
      <c r="Q138" s="29">
        <v>0</v>
      </c>
      <c r="R138" s="29">
        <v>0</v>
      </c>
      <c r="S138" s="27">
        <f t="shared" si="25"/>
        <v>5.3124283333333331</v>
      </c>
    </row>
    <row r="139" spans="1:19" ht="31.5" x14ac:dyDescent="0.25">
      <c r="A139" s="25" t="s">
        <v>74</v>
      </c>
      <c r="B139" s="25" t="s">
        <v>318</v>
      </c>
      <c r="C139" s="25" t="s">
        <v>319</v>
      </c>
      <c r="D139" s="25">
        <v>2024</v>
      </c>
      <c r="E139" s="25">
        <v>2024</v>
      </c>
      <c r="F139" s="24" t="s">
        <v>125</v>
      </c>
      <c r="G139" s="28">
        <f t="shared" si="24"/>
        <v>1.1838974703769836</v>
      </c>
      <c r="H139" s="29">
        <v>0.11838974703769833</v>
      </c>
      <c r="I139" s="29">
        <v>1.0655077233392851</v>
      </c>
      <c r="J139" s="29">
        <v>0</v>
      </c>
      <c r="K139" s="29">
        <v>0</v>
      </c>
      <c r="L139" s="24">
        <v>0</v>
      </c>
      <c r="M139" s="24">
        <v>0</v>
      </c>
      <c r="N139" s="29">
        <v>0</v>
      </c>
      <c r="O139" s="29">
        <v>1.1838974703769833</v>
      </c>
      <c r="P139" s="29">
        <v>0</v>
      </c>
      <c r="Q139" s="29">
        <v>0</v>
      </c>
      <c r="R139" s="29">
        <v>0</v>
      </c>
      <c r="S139" s="27">
        <f t="shared" si="25"/>
        <v>1.1838974703769833</v>
      </c>
    </row>
    <row r="140" spans="1:19" ht="31.5" x14ac:dyDescent="0.25">
      <c r="A140" s="25" t="s">
        <v>74</v>
      </c>
      <c r="B140" s="25" t="s">
        <v>320</v>
      </c>
      <c r="C140" s="25" t="s">
        <v>321</v>
      </c>
      <c r="D140" s="25">
        <v>2024</v>
      </c>
      <c r="E140" s="25">
        <v>2024</v>
      </c>
      <c r="F140" s="24" t="s">
        <v>125</v>
      </c>
      <c r="G140" s="28">
        <f t="shared" si="24"/>
        <v>0.9702981129235666</v>
      </c>
      <c r="H140" s="29">
        <v>9.702981129235666E-2</v>
      </c>
      <c r="I140" s="29">
        <v>0.87326830163120994</v>
      </c>
      <c r="J140" s="29">
        <v>0</v>
      </c>
      <c r="K140" s="29">
        <v>0</v>
      </c>
      <c r="L140" s="24">
        <v>0</v>
      </c>
      <c r="M140" s="24">
        <v>0</v>
      </c>
      <c r="N140" s="29">
        <v>0</v>
      </c>
      <c r="O140" s="29">
        <v>0.9702981129235666</v>
      </c>
      <c r="P140" s="29">
        <v>0</v>
      </c>
      <c r="Q140" s="29">
        <v>0</v>
      </c>
      <c r="R140" s="29">
        <v>0</v>
      </c>
      <c r="S140" s="27">
        <f t="shared" si="25"/>
        <v>0.9702981129235666</v>
      </c>
    </row>
    <row r="141" spans="1:19" ht="31.5" x14ac:dyDescent="0.25">
      <c r="A141" s="25" t="s">
        <v>74</v>
      </c>
      <c r="B141" s="25" t="s">
        <v>322</v>
      </c>
      <c r="C141" s="25" t="s">
        <v>323</v>
      </c>
      <c r="D141" s="25">
        <v>2024</v>
      </c>
      <c r="E141" s="25">
        <v>2024</v>
      </c>
      <c r="F141" s="24" t="s">
        <v>125</v>
      </c>
      <c r="G141" s="28">
        <f t="shared" si="24"/>
        <v>1.6202724348524331</v>
      </c>
      <c r="H141" s="29">
        <v>0.16202724348524333</v>
      </c>
      <c r="I141" s="29">
        <v>1.4582451913671899</v>
      </c>
      <c r="J141" s="29">
        <v>0</v>
      </c>
      <c r="K141" s="29">
        <v>0</v>
      </c>
      <c r="L141" s="24">
        <v>0</v>
      </c>
      <c r="M141" s="24">
        <v>0</v>
      </c>
      <c r="N141" s="29">
        <v>0</v>
      </c>
      <c r="O141" s="29">
        <v>1.6202724348524333</v>
      </c>
      <c r="P141" s="29">
        <v>0</v>
      </c>
      <c r="Q141" s="29">
        <v>0</v>
      </c>
      <c r="R141" s="29">
        <v>0</v>
      </c>
      <c r="S141" s="27">
        <f t="shared" si="25"/>
        <v>1.6202724348524333</v>
      </c>
    </row>
    <row r="142" spans="1:19" ht="31.5" x14ac:dyDescent="0.25">
      <c r="A142" s="25" t="s">
        <v>74</v>
      </c>
      <c r="B142" s="25" t="s">
        <v>324</v>
      </c>
      <c r="C142" s="25" t="s">
        <v>325</v>
      </c>
      <c r="D142" s="25">
        <v>2025</v>
      </c>
      <c r="E142" s="25">
        <v>2025</v>
      </c>
      <c r="F142" s="24" t="s">
        <v>125</v>
      </c>
      <c r="G142" s="28">
        <f t="shared" si="24"/>
        <v>2.4638947189930676</v>
      </c>
      <c r="H142" s="29">
        <v>0.24638947189930671</v>
      </c>
      <c r="I142" s="29">
        <v>2.2175052470937606</v>
      </c>
      <c r="J142" s="29">
        <v>0</v>
      </c>
      <c r="K142" s="29">
        <v>0</v>
      </c>
      <c r="L142" s="24">
        <v>0</v>
      </c>
      <c r="M142" s="24">
        <v>0</v>
      </c>
      <c r="N142" s="29">
        <v>0</v>
      </c>
      <c r="O142" s="29">
        <v>0</v>
      </c>
      <c r="P142" s="29">
        <v>2.4638947189930671</v>
      </c>
      <c r="Q142" s="29">
        <v>0</v>
      </c>
      <c r="R142" s="29">
        <v>0</v>
      </c>
      <c r="S142" s="27">
        <f t="shared" si="25"/>
        <v>2.4638947189930671</v>
      </c>
    </row>
    <row r="143" spans="1:19" ht="31.5" x14ac:dyDescent="0.25">
      <c r="A143" s="25" t="s">
        <v>74</v>
      </c>
      <c r="B143" s="25" t="s">
        <v>326</v>
      </c>
      <c r="C143" s="25" t="s">
        <v>327</v>
      </c>
      <c r="D143" s="25">
        <v>2023</v>
      </c>
      <c r="E143" s="25">
        <v>2026</v>
      </c>
      <c r="F143" s="24" t="s">
        <v>125</v>
      </c>
      <c r="G143" s="28">
        <f t="shared" si="24"/>
        <v>16.061812883029329</v>
      </c>
      <c r="H143" s="29">
        <v>0</v>
      </c>
      <c r="I143" s="29">
        <v>16.061812883029329</v>
      </c>
      <c r="J143" s="29">
        <v>0</v>
      </c>
      <c r="K143" s="29">
        <v>0</v>
      </c>
      <c r="L143" s="24">
        <v>0</v>
      </c>
      <c r="M143" s="24">
        <v>0</v>
      </c>
      <c r="N143" s="29">
        <v>0</v>
      </c>
      <c r="O143" s="29">
        <v>0</v>
      </c>
      <c r="P143" s="29">
        <v>16.061812883029329</v>
      </c>
      <c r="Q143" s="29">
        <v>0</v>
      </c>
      <c r="R143" s="29">
        <v>0</v>
      </c>
      <c r="S143" s="27">
        <f t="shared" si="25"/>
        <v>16.061812883029329</v>
      </c>
    </row>
    <row r="144" spans="1:19" ht="31.5" x14ac:dyDescent="0.25">
      <c r="A144" s="25" t="s">
        <v>74</v>
      </c>
      <c r="B144" s="25" t="s">
        <v>328</v>
      </c>
      <c r="C144" s="25" t="s">
        <v>329</v>
      </c>
      <c r="D144" s="25">
        <v>2025</v>
      </c>
      <c r="E144" s="25">
        <v>2025</v>
      </c>
      <c r="F144" s="24" t="s">
        <v>125</v>
      </c>
      <c r="G144" s="28">
        <f t="shared" si="24"/>
        <v>3.5533166666666656</v>
      </c>
      <c r="H144" s="29">
        <v>0.3553316666666666</v>
      </c>
      <c r="I144" s="29">
        <v>3.1979849999999992</v>
      </c>
      <c r="J144" s="29">
        <v>0</v>
      </c>
      <c r="K144" s="29">
        <v>0</v>
      </c>
      <c r="L144" s="24">
        <v>0</v>
      </c>
      <c r="M144" s="24">
        <v>0</v>
      </c>
      <c r="N144" s="29">
        <v>0</v>
      </c>
      <c r="O144" s="29">
        <v>0</v>
      </c>
      <c r="P144" s="29">
        <v>3.553316666666666</v>
      </c>
      <c r="Q144" s="29">
        <v>0</v>
      </c>
      <c r="R144" s="29">
        <v>0</v>
      </c>
      <c r="S144" s="27">
        <f t="shared" si="25"/>
        <v>3.553316666666666</v>
      </c>
    </row>
    <row r="145" spans="1:19" ht="31.5" x14ac:dyDescent="0.25">
      <c r="A145" s="25" t="s">
        <v>74</v>
      </c>
      <c r="B145" s="25" t="s">
        <v>330</v>
      </c>
      <c r="C145" s="25" t="s">
        <v>331</v>
      </c>
      <c r="D145" s="25">
        <v>2025</v>
      </c>
      <c r="E145" s="25">
        <v>2025</v>
      </c>
      <c r="F145" s="24" t="s">
        <v>125</v>
      </c>
      <c r="G145" s="28">
        <f t="shared" si="24"/>
        <v>1.8563745321898666</v>
      </c>
      <c r="H145" s="29">
        <v>0.18563745321898667</v>
      </c>
      <c r="I145" s="29">
        <v>1.67073707897088</v>
      </c>
      <c r="J145" s="29">
        <v>0</v>
      </c>
      <c r="K145" s="29">
        <v>0</v>
      </c>
      <c r="L145" s="24">
        <v>0</v>
      </c>
      <c r="M145" s="24">
        <v>0</v>
      </c>
      <c r="N145" s="29">
        <v>0</v>
      </c>
      <c r="O145" s="29">
        <v>0</v>
      </c>
      <c r="P145" s="29">
        <v>1.8563745321898666</v>
      </c>
      <c r="Q145" s="29">
        <v>0</v>
      </c>
      <c r="R145" s="29">
        <v>0</v>
      </c>
      <c r="S145" s="27">
        <f t="shared" si="25"/>
        <v>1.8563745321898666</v>
      </c>
    </row>
    <row r="146" spans="1:19" ht="31.5" x14ac:dyDescent="0.25">
      <c r="A146" s="25" t="s">
        <v>74</v>
      </c>
      <c r="B146" s="25" t="s">
        <v>332</v>
      </c>
      <c r="C146" s="25" t="s">
        <v>333</v>
      </c>
      <c r="D146" s="25">
        <v>2026</v>
      </c>
      <c r="E146" s="25">
        <v>2026</v>
      </c>
      <c r="F146" s="24" t="s">
        <v>125</v>
      </c>
      <c r="G146" s="28">
        <f t="shared" ref="G146:G209" si="34">SUM(H146:K146)</f>
        <v>0.78539067626461889</v>
      </c>
      <c r="H146" s="29">
        <v>7.85390676264619E-2</v>
      </c>
      <c r="I146" s="29">
        <v>0.70685160863815699</v>
      </c>
      <c r="J146" s="29">
        <v>0</v>
      </c>
      <c r="K146" s="29">
        <v>0</v>
      </c>
      <c r="L146" s="24">
        <v>0</v>
      </c>
      <c r="M146" s="24">
        <v>0</v>
      </c>
      <c r="N146" s="29">
        <v>0</v>
      </c>
      <c r="O146" s="29">
        <v>0</v>
      </c>
      <c r="P146" s="29">
        <v>0</v>
      </c>
      <c r="Q146" s="29">
        <v>0.78539067626461889</v>
      </c>
      <c r="R146" s="29">
        <v>0</v>
      </c>
      <c r="S146" s="27">
        <f t="shared" si="25"/>
        <v>0.78539067626461889</v>
      </c>
    </row>
    <row r="147" spans="1:19" ht="31.5" x14ac:dyDescent="0.25">
      <c r="A147" s="25" t="s">
        <v>74</v>
      </c>
      <c r="B147" s="25" t="s">
        <v>334</v>
      </c>
      <c r="C147" s="25" t="s">
        <v>335</v>
      </c>
      <c r="D147" s="25">
        <v>2026</v>
      </c>
      <c r="E147" s="25">
        <v>2026</v>
      </c>
      <c r="F147" s="24" t="s">
        <v>125</v>
      </c>
      <c r="G147" s="28">
        <f t="shared" si="34"/>
        <v>1.502486511114923</v>
      </c>
      <c r="H147" s="29">
        <v>0.15024865111149233</v>
      </c>
      <c r="I147" s="29">
        <v>1.3522378600034308</v>
      </c>
      <c r="J147" s="29">
        <v>0</v>
      </c>
      <c r="K147" s="29">
        <v>0</v>
      </c>
      <c r="L147" s="24">
        <v>0</v>
      </c>
      <c r="M147" s="24">
        <v>0</v>
      </c>
      <c r="N147" s="29">
        <v>0</v>
      </c>
      <c r="O147" s="29">
        <v>0</v>
      </c>
      <c r="P147" s="29">
        <v>0</v>
      </c>
      <c r="Q147" s="29">
        <v>1.502486511114923</v>
      </c>
      <c r="R147" s="29">
        <v>0</v>
      </c>
      <c r="S147" s="27">
        <f t="shared" si="25"/>
        <v>1.502486511114923</v>
      </c>
    </row>
    <row r="148" spans="1:19" ht="31.5" x14ac:dyDescent="0.25">
      <c r="A148" s="25" t="s">
        <v>74</v>
      </c>
      <c r="B148" s="25" t="s">
        <v>336</v>
      </c>
      <c r="C148" s="25" t="s">
        <v>337</v>
      </c>
      <c r="D148" s="25">
        <v>2026</v>
      </c>
      <c r="E148" s="25">
        <v>2026</v>
      </c>
      <c r="F148" s="24" t="s">
        <v>125</v>
      </c>
      <c r="G148" s="28">
        <f t="shared" si="34"/>
        <v>1.0244226212147203</v>
      </c>
      <c r="H148" s="29">
        <v>0.10244226212147203</v>
      </c>
      <c r="I148" s="29">
        <v>0.92198035909324827</v>
      </c>
      <c r="J148" s="29">
        <v>0</v>
      </c>
      <c r="K148" s="29">
        <v>0</v>
      </c>
      <c r="L148" s="24">
        <v>0</v>
      </c>
      <c r="M148" s="24">
        <v>0</v>
      </c>
      <c r="N148" s="29">
        <v>0</v>
      </c>
      <c r="O148" s="29">
        <v>0</v>
      </c>
      <c r="P148" s="29">
        <v>0</v>
      </c>
      <c r="Q148" s="29">
        <v>1.0244226212147203</v>
      </c>
      <c r="R148" s="29">
        <v>0</v>
      </c>
      <c r="S148" s="27">
        <f t="shared" si="25"/>
        <v>1.0244226212147203</v>
      </c>
    </row>
    <row r="149" spans="1:19" ht="31.5" x14ac:dyDescent="0.25">
      <c r="A149" s="25" t="s">
        <v>74</v>
      </c>
      <c r="B149" s="25" t="s">
        <v>338</v>
      </c>
      <c r="C149" s="25" t="s">
        <v>339</v>
      </c>
      <c r="D149" s="25">
        <v>2026</v>
      </c>
      <c r="E149" s="25">
        <v>2026</v>
      </c>
      <c r="F149" s="24" t="s">
        <v>125</v>
      </c>
      <c r="G149" s="28">
        <f t="shared" si="34"/>
        <v>1.7756658767721816</v>
      </c>
      <c r="H149" s="29">
        <v>0.17756658767721817</v>
      </c>
      <c r="I149" s="29">
        <v>1.5980992890949635</v>
      </c>
      <c r="J149" s="29">
        <v>0</v>
      </c>
      <c r="K149" s="29">
        <v>0</v>
      </c>
      <c r="L149" s="24">
        <v>0</v>
      </c>
      <c r="M149" s="24">
        <v>0</v>
      </c>
      <c r="N149" s="29">
        <v>0</v>
      </c>
      <c r="O149" s="29">
        <v>0</v>
      </c>
      <c r="P149" s="29">
        <v>0</v>
      </c>
      <c r="Q149" s="29">
        <v>1.7756658767721816</v>
      </c>
      <c r="R149" s="29">
        <v>0</v>
      </c>
      <c r="S149" s="27">
        <f t="shared" si="25"/>
        <v>1.7756658767721816</v>
      </c>
    </row>
    <row r="150" spans="1:19" ht="31.5" x14ac:dyDescent="0.25">
      <c r="A150" s="25" t="s">
        <v>74</v>
      </c>
      <c r="B150" s="25" t="s">
        <v>340</v>
      </c>
      <c r="C150" s="25" t="s">
        <v>341</v>
      </c>
      <c r="D150" s="25">
        <v>2026</v>
      </c>
      <c r="E150" s="25">
        <v>2026</v>
      </c>
      <c r="F150" s="24" t="s">
        <v>125</v>
      </c>
      <c r="G150" s="28">
        <f t="shared" si="34"/>
        <v>2.5177915359954781</v>
      </c>
      <c r="H150" s="29">
        <v>0.25177915359954783</v>
      </c>
      <c r="I150" s="29">
        <v>2.2660123823959304</v>
      </c>
      <c r="J150" s="29">
        <v>0</v>
      </c>
      <c r="K150" s="29">
        <v>0</v>
      </c>
      <c r="L150" s="24">
        <v>0</v>
      </c>
      <c r="M150" s="24">
        <v>0</v>
      </c>
      <c r="N150" s="29">
        <v>0</v>
      </c>
      <c r="O150" s="29">
        <v>0</v>
      </c>
      <c r="P150" s="29">
        <v>0</v>
      </c>
      <c r="Q150" s="29">
        <v>2.5177915359954781</v>
      </c>
      <c r="R150" s="29">
        <v>0</v>
      </c>
      <c r="S150" s="27">
        <f t="shared" si="25"/>
        <v>2.5177915359954781</v>
      </c>
    </row>
    <row r="151" spans="1:19" ht="31.5" x14ac:dyDescent="0.25">
      <c r="A151" s="25" t="s">
        <v>74</v>
      </c>
      <c r="B151" s="25" t="s">
        <v>342</v>
      </c>
      <c r="C151" s="25" t="s">
        <v>343</v>
      </c>
      <c r="D151" s="25">
        <v>2023</v>
      </c>
      <c r="E151" s="25">
        <v>2026</v>
      </c>
      <c r="F151" s="24" t="s">
        <v>125</v>
      </c>
      <c r="G151" s="28">
        <f t="shared" si="34"/>
        <v>15.116544976732163</v>
      </c>
      <c r="H151" s="29">
        <v>0</v>
      </c>
      <c r="I151" s="29">
        <v>15.116544976732163</v>
      </c>
      <c r="J151" s="29">
        <v>0</v>
      </c>
      <c r="K151" s="29">
        <v>0</v>
      </c>
      <c r="L151" s="24">
        <v>0</v>
      </c>
      <c r="M151" s="24">
        <v>0</v>
      </c>
      <c r="N151" s="29">
        <v>0</v>
      </c>
      <c r="O151" s="29">
        <v>0</v>
      </c>
      <c r="P151" s="29">
        <v>0</v>
      </c>
      <c r="Q151" s="29">
        <v>15.116544976732163</v>
      </c>
      <c r="R151" s="29">
        <v>0</v>
      </c>
      <c r="S151" s="27">
        <f t="shared" si="25"/>
        <v>15.116544976732163</v>
      </c>
    </row>
    <row r="152" spans="1:19" ht="31.5" x14ac:dyDescent="0.25">
      <c r="A152" s="25" t="s">
        <v>74</v>
      </c>
      <c r="B152" s="25" t="s">
        <v>344</v>
      </c>
      <c r="C152" s="25" t="s">
        <v>345</v>
      </c>
      <c r="D152" s="25">
        <v>2026</v>
      </c>
      <c r="E152" s="25">
        <v>2026</v>
      </c>
      <c r="F152" s="24" t="s">
        <v>125</v>
      </c>
      <c r="G152" s="28">
        <f t="shared" si="34"/>
        <v>4.2565166666666663</v>
      </c>
      <c r="H152" s="29">
        <v>0.42565166666666665</v>
      </c>
      <c r="I152" s="29">
        <v>3.8308649999999997</v>
      </c>
      <c r="J152" s="29">
        <v>0</v>
      </c>
      <c r="K152" s="29">
        <v>0</v>
      </c>
      <c r="L152" s="24">
        <v>0</v>
      </c>
      <c r="M152" s="24">
        <v>0</v>
      </c>
      <c r="N152" s="29">
        <v>0</v>
      </c>
      <c r="O152" s="29">
        <v>0</v>
      </c>
      <c r="P152" s="29">
        <v>0</v>
      </c>
      <c r="Q152" s="29">
        <v>4.2565166666666663</v>
      </c>
      <c r="R152" s="29">
        <v>0</v>
      </c>
      <c r="S152" s="27">
        <f t="shared" ref="S152:S215" si="35">N152+O152+P152+Q152+R152</f>
        <v>4.2565166666666663</v>
      </c>
    </row>
    <row r="153" spans="1:19" ht="31.5" x14ac:dyDescent="0.25">
      <c r="A153" s="25" t="s">
        <v>74</v>
      </c>
      <c r="B153" s="25" t="s">
        <v>346</v>
      </c>
      <c r="C153" s="25" t="s">
        <v>347</v>
      </c>
      <c r="D153" s="25">
        <v>2027</v>
      </c>
      <c r="E153" s="25">
        <v>2027</v>
      </c>
      <c r="F153" s="24" t="s">
        <v>125</v>
      </c>
      <c r="G153" s="28">
        <f t="shared" si="34"/>
        <v>9.5767063682018438</v>
      </c>
      <c r="H153" s="29">
        <v>0.95767063682018438</v>
      </c>
      <c r="I153" s="29">
        <v>8.6190357313816595</v>
      </c>
      <c r="J153" s="29">
        <v>0</v>
      </c>
      <c r="K153" s="29">
        <v>0</v>
      </c>
      <c r="L153" s="24">
        <v>0</v>
      </c>
      <c r="M153" s="24">
        <v>0</v>
      </c>
      <c r="N153" s="29">
        <v>0</v>
      </c>
      <c r="O153" s="29">
        <v>0</v>
      </c>
      <c r="P153" s="29">
        <v>0</v>
      </c>
      <c r="Q153" s="29">
        <v>0</v>
      </c>
      <c r="R153" s="29">
        <v>9.5767063682018438</v>
      </c>
      <c r="S153" s="27">
        <f t="shared" si="35"/>
        <v>9.5767063682018438</v>
      </c>
    </row>
    <row r="154" spans="1:19" ht="31.5" x14ac:dyDescent="0.25">
      <c r="A154" s="25" t="s">
        <v>74</v>
      </c>
      <c r="B154" s="25" t="s">
        <v>348</v>
      </c>
      <c r="C154" s="25" t="s">
        <v>349</v>
      </c>
      <c r="D154" s="25">
        <v>2027</v>
      </c>
      <c r="E154" s="25">
        <v>2027</v>
      </c>
      <c r="F154" s="24" t="s">
        <v>125</v>
      </c>
      <c r="G154" s="28">
        <f t="shared" si="34"/>
        <v>10.900316191449255</v>
      </c>
      <c r="H154" s="29">
        <v>1.0900316191449255</v>
      </c>
      <c r="I154" s="29">
        <v>9.8102845723043295</v>
      </c>
      <c r="J154" s="29">
        <v>0</v>
      </c>
      <c r="K154" s="29">
        <v>0</v>
      </c>
      <c r="L154" s="24">
        <v>0</v>
      </c>
      <c r="M154" s="24">
        <v>0</v>
      </c>
      <c r="N154" s="29">
        <v>0</v>
      </c>
      <c r="O154" s="29">
        <v>0</v>
      </c>
      <c r="P154" s="29">
        <v>0</v>
      </c>
      <c r="Q154" s="29">
        <v>0</v>
      </c>
      <c r="R154" s="29">
        <v>10.900316191449255</v>
      </c>
      <c r="S154" s="27">
        <f t="shared" si="35"/>
        <v>10.900316191449255</v>
      </c>
    </row>
    <row r="155" spans="1:19" ht="31.5" x14ac:dyDescent="0.25">
      <c r="A155" s="25" t="s">
        <v>74</v>
      </c>
      <c r="B155" s="25" t="s">
        <v>350</v>
      </c>
      <c r="C155" s="25" t="s">
        <v>351</v>
      </c>
      <c r="D155" s="25">
        <v>2027</v>
      </c>
      <c r="E155" s="25">
        <v>2027</v>
      </c>
      <c r="F155" s="24" t="s">
        <v>125</v>
      </c>
      <c r="G155" s="28">
        <f t="shared" si="34"/>
        <v>4.282267075212209</v>
      </c>
      <c r="H155" s="29">
        <v>0.42822670752122094</v>
      </c>
      <c r="I155" s="29">
        <v>3.8540403676909882</v>
      </c>
      <c r="J155" s="29">
        <v>0</v>
      </c>
      <c r="K155" s="29">
        <v>0</v>
      </c>
      <c r="L155" s="24">
        <v>0</v>
      </c>
      <c r="M155" s="24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4.282267075212209</v>
      </c>
      <c r="S155" s="27">
        <f t="shared" si="35"/>
        <v>4.282267075212209</v>
      </c>
    </row>
    <row r="156" spans="1:19" ht="31.5" x14ac:dyDescent="0.25">
      <c r="A156" s="25" t="s">
        <v>74</v>
      </c>
      <c r="B156" s="25" t="s">
        <v>352</v>
      </c>
      <c r="C156" s="25" t="s">
        <v>353</v>
      </c>
      <c r="D156" s="25">
        <v>2027</v>
      </c>
      <c r="E156" s="25">
        <v>2027</v>
      </c>
      <c r="F156" s="24" t="s">
        <v>125</v>
      </c>
      <c r="G156" s="28">
        <f t="shared" si="34"/>
        <v>5.5197076480000007</v>
      </c>
      <c r="H156" s="29">
        <v>0.55197076480000007</v>
      </c>
      <c r="I156" s="29">
        <v>4.9677368832000006</v>
      </c>
      <c r="J156" s="29">
        <v>0</v>
      </c>
      <c r="K156" s="29">
        <v>0</v>
      </c>
      <c r="L156" s="24">
        <v>0</v>
      </c>
      <c r="M156" s="24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5.5197076480000007</v>
      </c>
      <c r="S156" s="27">
        <f t="shared" si="35"/>
        <v>5.5197076480000007</v>
      </c>
    </row>
    <row r="157" spans="1:19" ht="31.5" x14ac:dyDescent="0.25">
      <c r="A157" s="25" t="s">
        <v>74</v>
      </c>
      <c r="B157" s="25" t="s">
        <v>354</v>
      </c>
      <c r="C157" s="25" t="s">
        <v>355</v>
      </c>
      <c r="D157" s="25">
        <v>2027</v>
      </c>
      <c r="E157" s="25">
        <v>2027</v>
      </c>
      <c r="F157" s="24" t="s">
        <v>125</v>
      </c>
      <c r="G157" s="28">
        <f t="shared" si="34"/>
        <v>1.8466925118430688</v>
      </c>
      <c r="H157" s="29">
        <v>0.18466925118430688</v>
      </c>
      <c r="I157" s="29">
        <v>1.6620232606587619</v>
      </c>
      <c r="J157" s="29">
        <v>0</v>
      </c>
      <c r="K157" s="29">
        <v>0</v>
      </c>
      <c r="L157" s="24">
        <v>0</v>
      </c>
      <c r="M157" s="24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1.8466925118430688</v>
      </c>
      <c r="S157" s="27">
        <f t="shared" si="35"/>
        <v>1.8466925118430688</v>
      </c>
    </row>
    <row r="158" spans="1:19" ht="31.5" x14ac:dyDescent="0.25">
      <c r="A158" s="25" t="s">
        <v>74</v>
      </c>
      <c r="B158" s="25" t="s">
        <v>356</v>
      </c>
      <c r="C158" s="25" t="s">
        <v>357</v>
      </c>
      <c r="D158" s="25">
        <v>2027</v>
      </c>
      <c r="E158" s="25">
        <v>2027</v>
      </c>
      <c r="F158" s="24" t="s">
        <v>125</v>
      </c>
      <c r="G158" s="28">
        <f t="shared" si="34"/>
        <v>1.9981987897630724</v>
      </c>
      <c r="H158" s="29">
        <v>0.19981987897630726</v>
      </c>
      <c r="I158" s="29">
        <v>1.7983789107867652</v>
      </c>
      <c r="J158" s="29">
        <v>0</v>
      </c>
      <c r="K158" s="29">
        <v>0</v>
      </c>
      <c r="L158" s="24">
        <v>0</v>
      </c>
      <c r="M158" s="24">
        <v>0</v>
      </c>
      <c r="N158" s="29">
        <v>0</v>
      </c>
      <c r="O158" s="29">
        <v>0</v>
      </c>
      <c r="P158" s="29">
        <v>0</v>
      </c>
      <c r="Q158" s="29">
        <v>0</v>
      </c>
      <c r="R158" s="29">
        <v>1.9981987897630724</v>
      </c>
      <c r="S158" s="27">
        <f t="shared" si="35"/>
        <v>1.9981987897630724</v>
      </c>
    </row>
    <row r="159" spans="1:19" ht="31.5" x14ac:dyDescent="0.25">
      <c r="A159" s="25" t="s">
        <v>74</v>
      </c>
      <c r="B159" s="25" t="s">
        <v>358</v>
      </c>
      <c r="C159" s="25" t="s">
        <v>359</v>
      </c>
      <c r="D159" s="25">
        <v>2027</v>
      </c>
      <c r="E159" s="25">
        <v>2027</v>
      </c>
      <c r="F159" s="24" t="s">
        <v>125</v>
      </c>
      <c r="G159" s="28">
        <f t="shared" si="34"/>
        <v>1.4205327014177456</v>
      </c>
      <c r="H159" s="29">
        <v>0.14205327014177457</v>
      </c>
      <c r="I159" s="29">
        <v>1.2784794312759711</v>
      </c>
      <c r="J159" s="29">
        <v>0</v>
      </c>
      <c r="K159" s="29">
        <v>0</v>
      </c>
      <c r="L159" s="24">
        <v>0</v>
      </c>
      <c r="M159" s="24">
        <v>0</v>
      </c>
      <c r="N159" s="29">
        <v>0</v>
      </c>
      <c r="O159" s="29">
        <v>0</v>
      </c>
      <c r="P159" s="29">
        <v>0</v>
      </c>
      <c r="Q159" s="29">
        <v>0</v>
      </c>
      <c r="R159" s="29">
        <v>1.4205327014177456</v>
      </c>
      <c r="S159" s="27">
        <f t="shared" si="35"/>
        <v>1.4205327014177456</v>
      </c>
    </row>
    <row r="160" spans="1:19" ht="31.5" x14ac:dyDescent="0.25">
      <c r="A160" s="25" t="s">
        <v>74</v>
      </c>
      <c r="B160" s="25" t="s">
        <v>360</v>
      </c>
      <c r="C160" s="25" t="s">
        <v>361</v>
      </c>
      <c r="D160" s="25">
        <v>2027</v>
      </c>
      <c r="E160" s="25">
        <v>2027</v>
      </c>
      <c r="F160" s="24" t="s">
        <v>125</v>
      </c>
      <c r="G160" s="28">
        <f t="shared" si="34"/>
        <v>2.8966074695719426</v>
      </c>
      <c r="H160" s="29">
        <v>0.28966074695719429</v>
      </c>
      <c r="I160" s="29">
        <v>2.6069467226147482</v>
      </c>
      <c r="J160" s="29">
        <v>0</v>
      </c>
      <c r="K160" s="29">
        <v>0</v>
      </c>
      <c r="L160" s="24">
        <v>0</v>
      </c>
      <c r="M160" s="24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2.8966074695719426</v>
      </c>
      <c r="S160" s="27">
        <f t="shared" si="35"/>
        <v>2.8966074695719426</v>
      </c>
    </row>
    <row r="161" spans="1:19" ht="31.5" x14ac:dyDescent="0.25">
      <c r="A161" s="25" t="s">
        <v>74</v>
      </c>
      <c r="B161" s="25" t="s">
        <v>362</v>
      </c>
      <c r="C161" s="25" t="s">
        <v>363</v>
      </c>
      <c r="D161" s="25">
        <v>2027</v>
      </c>
      <c r="E161" s="25">
        <v>2027</v>
      </c>
      <c r="F161" s="24" t="s">
        <v>125</v>
      </c>
      <c r="G161" s="28">
        <f t="shared" si="34"/>
        <v>3.091255972990679</v>
      </c>
      <c r="H161" s="29">
        <v>0.30912559729906791</v>
      </c>
      <c r="I161" s="29">
        <v>2.7821303756916111</v>
      </c>
      <c r="J161" s="29">
        <v>0</v>
      </c>
      <c r="K161" s="29">
        <v>0</v>
      </c>
      <c r="L161" s="24">
        <v>0</v>
      </c>
      <c r="M161" s="24">
        <v>0</v>
      </c>
      <c r="N161" s="29">
        <v>0</v>
      </c>
      <c r="O161" s="29">
        <v>0</v>
      </c>
      <c r="P161" s="29">
        <v>0</v>
      </c>
      <c r="Q161" s="29">
        <v>0</v>
      </c>
      <c r="R161" s="29">
        <v>3.091255972990679</v>
      </c>
      <c r="S161" s="27">
        <f t="shared" si="35"/>
        <v>3.091255972990679</v>
      </c>
    </row>
    <row r="162" spans="1:19" ht="31.5" x14ac:dyDescent="0.25">
      <c r="A162" s="25" t="s">
        <v>74</v>
      </c>
      <c r="B162" s="25" t="s">
        <v>364</v>
      </c>
      <c r="C162" s="25" t="s">
        <v>365</v>
      </c>
      <c r="D162" s="25">
        <v>2027</v>
      </c>
      <c r="E162" s="25">
        <v>2027</v>
      </c>
      <c r="F162" s="24" t="s">
        <v>125</v>
      </c>
      <c r="G162" s="28">
        <f t="shared" si="34"/>
        <v>1.6464744492189518</v>
      </c>
      <c r="H162" s="29">
        <v>0</v>
      </c>
      <c r="I162" s="29">
        <v>1.6464744492189518</v>
      </c>
      <c r="J162" s="29">
        <v>0</v>
      </c>
      <c r="K162" s="29">
        <v>0</v>
      </c>
      <c r="L162" s="24">
        <v>0</v>
      </c>
      <c r="M162" s="24">
        <v>0</v>
      </c>
      <c r="N162" s="29">
        <v>0</v>
      </c>
      <c r="O162" s="29">
        <v>0</v>
      </c>
      <c r="P162" s="29">
        <v>0</v>
      </c>
      <c r="Q162" s="29">
        <v>0</v>
      </c>
      <c r="R162" s="29">
        <v>1.6464744492189518</v>
      </c>
      <c r="S162" s="27">
        <f t="shared" si="35"/>
        <v>1.6464744492189518</v>
      </c>
    </row>
    <row r="163" spans="1:19" ht="31.5" x14ac:dyDescent="0.25">
      <c r="A163" s="25" t="s">
        <v>74</v>
      </c>
      <c r="B163" s="25" t="s">
        <v>366</v>
      </c>
      <c r="C163" s="25" t="s">
        <v>367</v>
      </c>
      <c r="D163" s="25">
        <v>2027</v>
      </c>
      <c r="E163" s="25">
        <v>2027</v>
      </c>
      <c r="F163" s="24" t="s">
        <v>125</v>
      </c>
      <c r="G163" s="28">
        <f t="shared" si="34"/>
        <v>4.2950574519075406</v>
      </c>
      <c r="H163" s="29">
        <v>0.42950574519075407</v>
      </c>
      <c r="I163" s="29">
        <v>3.8655517067167864</v>
      </c>
      <c r="J163" s="29">
        <v>0</v>
      </c>
      <c r="K163" s="29">
        <v>0</v>
      </c>
      <c r="L163" s="24">
        <v>0</v>
      </c>
      <c r="M163" s="24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4.2950574519075406</v>
      </c>
      <c r="S163" s="27">
        <f t="shared" si="35"/>
        <v>4.2950574519075406</v>
      </c>
    </row>
    <row r="164" spans="1:19" ht="31.5" x14ac:dyDescent="0.25">
      <c r="A164" s="25" t="s">
        <v>74</v>
      </c>
      <c r="B164" s="25" t="s">
        <v>368</v>
      </c>
      <c r="C164" s="25" t="s">
        <v>369</v>
      </c>
      <c r="D164" s="25">
        <v>2027</v>
      </c>
      <c r="E164" s="25">
        <v>2027</v>
      </c>
      <c r="F164" s="24" t="s">
        <v>125</v>
      </c>
      <c r="G164" s="28">
        <f t="shared" si="34"/>
        <v>5</v>
      </c>
      <c r="H164" s="29">
        <v>0.5</v>
      </c>
      <c r="I164" s="29">
        <v>4.5</v>
      </c>
      <c r="J164" s="29">
        <v>0</v>
      </c>
      <c r="K164" s="29">
        <v>0</v>
      </c>
      <c r="L164" s="24">
        <v>0</v>
      </c>
      <c r="M164" s="24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5</v>
      </c>
      <c r="S164" s="27">
        <f t="shared" si="35"/>
        <v>5</v>
      </c>
    </row>
    <row r="165" spans="1:19" ht="47.25" x14ac:dyDescent="0.25">
      <c r="A165" s="25" t="s">
        <v>74</v>
      </c>
      <c r="B165" s="25" t="s">
        <v>118</v>
      </c>
      <c r="C165" s="25" t="s">
        <v>21</v>
      </c>
      <c r="D165" s="25">
        <v>2023</v>
      </c>
      <c r="E165" s="25">
        <v>2026</v>
      </c>
      <c r="F165" s="24" t="s">
        <v>125</v>
      </c>
      <c r="G165" s="28">
        <f t="shared" si="34"/>
        <v>23.140121715908958</v>
      </c>
      <c r="H165" s="29">
        <f>SUM(H166:H178)</f>
        <v>2.3140121715908961</v>
      </c>
      <c r="I165" s="29">
        <f t="shared" ref="I165:K165" si="36">SUM(I166:I178)</f>
        <v>20.826109544318061</v>
      </c>
      <c r="J165" s="29">
        <f t="shared" si="36"/>
        <v>0</v>
      </c>
      <c r="K165" s="29">
        <f t="shared" si="36"/>
        <v>0</v>
      </c>
      <c r="L165" s="24">
        <v>0</v>
      </c>
      <c r="M165" s="24">
        <v>0</v>
      </c>
      <c r="N165" s="29">
        <f>SUM(N166:N178)</f>
        <v>2.9668246485333341</v>
      </c>
      <c r="O165" s="29">
        <f>SUM(O166:O178)</f>
        <v>5.5813392742506673</v>
      </c>
      <c r="P165" s="29">
        <f>SUM(P166:P178)</f>
        <v>5.8739634555094709</v>
      </c>
      <c r="Q165" s="29">
        <f>SUM(Q166:Q178)</f>
        <v>8.7179943376154849</v>
      </c>
      <c r="R165" s="29">
        <f>SUM(R166:R178)</f>
        <v>0</v>
      </c>
      <c r="S165" s="27">
        <f t="shared" si="35"/>
        <v>23.140121715908954</v>
      </c>
    </row>
    <row r="166" spans="1:19" ht="47.25" x14ac:dyDescent="0.25">
      <c r="A166" s="25" t="s">
        <v>74</v>
      </c>
      <c r="B166" s="25" t="s">
        <v>370</v>
      </c>
      <c r="C166" s="25" t="s">
        <v>371</v>
      </c>
      <c r="D166" s="25">
        <v>2023</v>
      </c>
      <c r="E166" s="25">
        <v>2023</v>
      </c>
      <c r="F166" s="24" t="s">
        <v>125</v>
      </c>
      <c r="G166" s="28">
        <f t="shared" si="34"/>
        <v>1.3582668528000004</v>
      </c>
      <c r="H166" s="29">
        <v>0.13582668528000005</v>
      </c>
      <c r="I166" s="29">
        <v>1.2224401675200003</v>
      </c>
      <c r="J166" s="29">
        <v>0</v>
      </c>
      <c r="K166" s="29">
        <v>0</v>
      </c>
      <c r="L166" s="24">
        <v>0</v>
      </c>
      <c r="M166" s="24">
        <v>0</v>
      </c>
      <c r="N166" s="29">
        <v>1.3582668528000004</v>
      </c>
      <c r="O166" s="29">
        <v>0</v>
      </c>
      <c r="P166" s="29">
        <v>0</v>
      </c>
      <c r="Q166" s="29">
        <v>0</v>
      </c>
      <c r="R166" s="29">
        <v>0</v>
      </c>
      <c r="S166" s="27">
        <f t="shared" si="35"/>
        <v>1.3582668528000004</v>
      </c>
    </row>
    <row r="167" spans="1:19" ht="47.25" x14ac:dyDescent="0.25">
      <c r="A167" s="25" t="s">
        <v>74</v>
      </c>
      <c r="B167" s="25" t="s">
        <v>372</v>
      </c>
      <c r="C167" s="25" t="s">
        <v>373</v>
      </c>
      <c r="D167" s="25">
        <v>2023</v>
      </c>
      <c r="E167" s="25">
        <v>2023</v>
      </c>
      <c r="F167" s="24" t="s">
        <v>125</v>
      </c>
      <c r="G167" s="28">
        <f>SUM(H167:K167)</f>
        <v>1.6085577957333337</v>
      </c>
      <c r="H167" s="29">
        <v>0.16085577957333339</v>
      </c>
      <c r="I167" s="29">
        <v>1.4477020161600003</v>
      </c>
      <c r="J167" s="29">
        <v>0</v>
      </c>
      <c r="K167" s="29">
        <v>0</v>
      </c>
      <c r="L167" s="24">
        <v>0</v>
      </c>
      <c r="M167" s="24">
        <v>0</v>
      </c>
      <c r="N167" s="29">
        <v>1.6085577957333337</v>
      </c>
      <c r="O167" s="29">
        <v>0</v>
      </c>
      <c r="P167" s="29">
        <v>0</v>
      </c>
      <c r="Q167" s="29">
        <v>0</v>
      </c>
      <c r="R167" s="29">
        <v>0</v>
      </c>
      <c r="S167" s="27">
        <f t="shared" si="35"/>
        <v>1.6085577957333337</v>
      </c>
    </row>
    <row r="168" spans="1:19" ht="63" x14ac:dyDescent="0.25">
      <c r="A168" s="25" t="s">
        <v>74</v>
      </c>
      <c r="B168" s="25" t="s">
        <v>374</v>
      </c>
      <c r="C168" s="25" t="s">
        <v>375</v>
      </c>
      <c r="D168" s="25">
        <v>2024</v>
      </c>
      <c r="E168" s="25">
        <v>2024</v>
      </c>
      <c r="F168" s="24" t="s">
        <v>125</v>
      </c>
      <c r="G168" s="28">
        <f t="shared" si="34"/>
        <v>2.5</v>
      </c>
      <c r="H168" s="29">
        <v>0.25</v>
      </c>
      <c r="I168" s="29">
        <v>2.25</v>
      </c>
      <c r="J168" s="29">
        <v>0</v>
      </c>
      <c r="K168" s="29">
        <v>0</v>
      </c>
      <c r="L168" s="24">
        <v>0</v>
      </c>
      <c r="M168" s="24">
        <v>0</v>
      </c>
      <c r="N168" s="29">
        <v>0</v>
      </c>
      <c r="O168" s="29">
        <v>2.5</v>
      </c>
      <c r="P168" s="29">
        <v>0</v>
      </c>
      <c r="Q168" s="29">
        <v>0</v>
      </c>
      <c r="R168" s="29">
        <v>0</v>
      </c>
      <c r="S168" s="27">
        <f t="shared" si="35"/>
        <v>2.5</v>
      </c>
    </row>
    <row r="169" spans="1:19" ht="47.25" x14ac:dyDescent="0.25">
      <c r="A169" s="25" t="s">
        <v>74</v>
      </c>
      <c r="B169" s="25" t="s">
        <v>376</v>
      </c>
      <c r="C169" s="25" t="s">
        <v>377</v>
      </c>
      <c r="D169" s="25">
        <v>2024</v>
      </c>
      <c r="E169" s="25">
        <v>2024</v>
      </c>
      <c r="F169" s="24" t="s">
        <v>125</v>
      </c>
      <c r="G169" s="28">
        <f t="shared" si="34"/>
        <v>0.53935541936640008</v>
      </c>
      <c r="H169" s="29">
        <v>5.3935541936640012E-2</v>
      </c>
      <c r="I169" s="29">
        <v>0.48541987742976006</v>
      </c>
      <c r="J169" s="29">
        <v>0</v>
      </c>
      <c r="K169" s="29">
        <v>0</v>
      </c>
      <c r="L169" s="24">
        <v>0</v>
      </c>
      <c r="M169" s="24">
        <v>0</v>
      </c>
      <c r="N169" s="29">
        <v>0</v>
      </c>
      <c r="O169" s="29">
        <v>0.53935541936640008</v>
      </c>
      <c r="P169" s="29">
        <v>0</v>
      </c>
      <c r="Q169" s="29">
        <v>0</v>
      </c>
      <c r="R169" s="29">
        <v>0</v>
      </c>
      <c r="S169" s="27">
        <f t="shared" si="35"/>
        <v>0.53935541936640008</v>
      </c>
    </row>
    <row r="170" spans="1:19" ht="47.25" x14ac:dyDescent="0.25">
      <c r="A170" s="25" t="s">
        <v>74</v>
      </c>
      <c r="B170" s="25" t="s">
        <v>378</v>
      </c>
      <c r="C170" s="25" t="s">
        <v>379</v>
      </c>
      <c r="D170" s="25">
        <v>2024</v>
      </c>
      <c r="E170" s="25">
        <v>2024</v>
      </c>
      <c r="F170" s="24" t="s">
        <v>125</v>
      </c>
      <c r="G170" s="28">
        <f t="shared" si="34"/>
        <v>2.5419838548842675</v>
      </c>
      <c r="H170" s="29">
        <v>0.25419838548842677</v>
      </c>
      <c r="I170" s="29">
        <v>2.2877854693958408</v>
      </c>
      <c r="J170" s="29">
        <v>0</v>
      </c>
      <c r="K170" s="29">
        <v>0</v>
      </c>
      <c r="L170" s="24">
        <v>0</v>
      </c>
      <c r="M170" s="24">
        <v>0</v>
      </c>
      <c r="N170" s="29">
        <v>0</v>
      </c>
      <c r="O170" s="29">
        <v>2.5419838548842675</v>
      </c>
      <c r="P170" s="29">
        <v>0</v>
      </c>
      <c r="Q170" s="29">
        <v>0</v>
      </c>
      <c r="R170" s="29">
        <v>0</v>
      </c>
      <c r="S170" s="27">
        <f t="shared" si="35"/>
        <v>2.5419838548842675</v>
      </c>
    </row>
    <row r="171" spans="1:19" ht="47.25" x14ac:dyDescent="0.25">
      <c r="A171" s="25" t="s">
        <v>74</v>
      </c>
      <c r="B171" s="25" t="s">
        <v>380</v>
      </c>
      <c r="C171" s="25" t="s">
        <v>381</v>
      </c>
      <c r="D171" s="25">
        <v>2025</v>
      </c>
      <c r="E171" s="25">
        <v>2025</v>
      </c>
      <c r="F171" s="24" t="s">
        <v>125</v>
      </c>
      <c r="G171" s="28">
        <f t="shared" si="34"/>
        <v>1.4691014279884804</v>
      </c>
      <c r="H171" s="29">
        <v>0.14691014279884804</v>
      </c>
      <c r="I171" s="29">
        <v>1.3221912851896325</v>
      </c>
      <c r="J171" s="29">
        <v>0</v>
      </c>
      <c r="K171" s="29">
        <v>0</v>
      </c>
      <c r="L171" s="24">
        <v>0</v>
      </c>
      <c r="M171" s="24">
        <v>0</v>
      </c>
      <c r="N171" s="29">
        <v>0</v>
      </c>
      <c r="O171" s="29">
        <v>0</v>
      </c>
      <c r="P171" s="29">
        <v>1.4691014279884804</v>
      </c>
      <c r="Q171" s="29">
        <v>0</v>
      </c>
      <c r="R171" s="29">
        <v>0</v>
      </c>
      <c r="S171" s="27">
        <f t="shared" si="35"/>
        <v>1.4691014279884804</v>
      </c>
    </row>
    <row r="172" spans="1:19" ht="47.25" x14ac:dyDescent="0.25">
      <c r="A172" s="25" t="s">
        <v>74</v>
      </c>
      <c r="B172" s="25" t="s">
        <v>382</v>
      </c>
      <c r="C172" s="25" t="s">
        <v>383</v>
      </c>
      <c r="D172" s="25">
        <v>2025</v>
      </c>
      <c r="E172" s="25">
        <v>2025</v>
      </c>
      <c r="F172" s="24" t="s">
        <v>125</v>
      </c>
      <c r="G172" s="28">
        <f t="shared" si="34"/>
        <v>1.290114242943454</v>
      </c>
      <c r="H172" s="29">
        <v>0.12901142429434539</v>
      </c>
      <c r="I172" s="29">
        <v>1.1611028186491086</v>
      </c>
      <c r="J172" s="29">
        <v>0</v>
      </c>
      <c r="K172" s="29">
        <v>0</v>
      </c>
      <c r="L172" s="24">
        <v>0</v>
      </c>
      <c r="M172" s="24">
        <v>0</v>
      </c>
      <c r="N172" s="29">
        <v>0</v>
      </c>
      <c r="O172" s="29">
        <v>0</v>
      </c>
      <c r="P172" s="29">
        <v>1.290114242943454</v>
      </c>
      <c r="Q172" s="29">
        <v>0</v>
      </c>
      <c r="R172" s="29">
        <v>0</v>
      </c>
      <c r="S172" s="27">
        <f t="shared" si="35"/>
        <v>1.290114242943454</v>
      </c>
    </row>
    <row r="173" spans="1:19" ht="47.25" x14ac:dyDescent="0.25">
      <c r="A173" s="25" t="s">
        <v>74</v>
      </c>
      <c r="B173" s="25" t="s">
        <v>384</v>
      </c>
      <c r="C173" s="25" t="s">
        <v>385</v>
      </c>
      <c r="D173" s="25">
        <v>2025</v>
      </c>
      <c r="E173" s="25">
        <v>2025</v>
      </c>
      <c r="F173" s="24" t="s">
        <v>125</v>
      </c>
      <c r="G173" s="28">
        <f t="shared" si="34"/>
        <v>2.0233533303659526</v>
      </c>
      <c r="H173" s="29">
        <v>0.20233533303659526</v>
      </c>
      <c r="I173" s="29">
        <v>1.8210179973293572</v>
      </c>
      <c r="J173" s="29">
        <v>0</v>
      </c>
      <c r="K173" s="29">
        <v>0</v>
      </c>
      <c r="L173" s="24">
        <v>0</v>
      </c>
      <c r="M173" s="24">
        <v>0</v>
      </c>
      <c r="N173" s="29">
        <v>0</v>
      </c>
      <c r="O173" s="29">
        <v>0</v>
      </c>
      <c r="P173" s="29">
        <v>2.0233533303659526</v>
      </c>
      <c r="Q173" s="29">
        <v>0</v>
      </c>
      <c r="R173" s="29">
        <v>0</v>
      </c>
      <c r="S173" s="27">
        <f t="shared" si="35"/>
        <v>2.0233533303659526</v>
      </c>
    </row>
    <row r="174" spans="1:19" ht="47.25" x14ac:dyDescent="0.25">
      <c r="A174" s="25" t="s">
        <v>74</v>
      </c>
      <c r="B174" s="25" t="s">
        <v>386</v>
      </c>
      <c r="C174" s="25" t="s">
        <v>387</v>
      </c>
      <c r="D174" s="25">
        <v>2025</v>
      </c>
      <c r="E174" s="25">
        <v>2025</v>
      </c>
      <c r="F174" s="24" t="s">
        <v>125</v>
      </c>
      <c r="G174" s="28">
        <f t="shared" si="34"/>
        <v>1.0913944542115841</v>
      </c>
      <c r="H174" s="29">
        <v>0.10913944542115842</v>
      </c>
      <c r="I174" s="29">
        <v>0.98225500879042571</v>
      </c>
      <c r="J174" s="29">
        <v>0</v>
      </c>
      <c r="K174" s="29">
        <v>0</v>
      </c>
      <c r="L174" s="24">
        <v>0</v>
      </c>
      <c r="M174" s="24">
        <v>0</v>
      </c>
      <c r="N174" s="29">
        <v>0</v>
      </c>
      <c r="O174" s="29">
        <v>0</v>
      </c>
      <c r="P174" s="29">
        <v>1.0913944542115841</v>
      </c>
      <c r="Q174" s="29">
        <v>0</v>
      </c>
      <c r="R174" s="29">
        <v>0</v>
      </c>
      <c r="S174" s="27">
        <f t="shared" si="35"/>
        <v>1.0913944542115841</v>
      </c>
    </row>
    <row r="175" spans="1:19" ht="31.5" x14ac:dyDescent="0.25">
      <c r="A175" s="25" t="s">
        <v>74</v>
      </c>
      <c r="B175" s="25" t="s">
        <v>388</v>
      </c>
      <c r="C175" s="25" t="s">
        <v>389</v>
      </c>
      <c r="D175" s="25">
        <v>2026</v>
      </c>
      <c r="E175" s="25">
        <v>2026</v>
      </c>
      <c r="F175" s="24" t="s">
        <v>125</v>
      </c>
      <c r="G175" s="28">
        <f t="shared" si="34"/>
        <v>2.1653403962666675</v>
      </c>
      <c r="H175" s="29">
        <v>0.21653403962666676</v>
      </c>
      <c r="I175" s="29">
        <v>1.9488063566400007</v>
      </c>
      <c r="J175" s="29">
        <v>0</v>
      </c>
      <c r="K175" s="29">
        <v>0</v>
      </c>
      <c r="L175" s="24">
        <v>0</v>
      </c>
      <c r="M175" s="24">
        <v>0</v>
      </c>
      <c r="N175" s="29">
        <v>0</v>
      </c>
      <c r="O175" s="29">
        <v>0</v>
      </c>
      <c r="P175" s="29">
        <v>0</v>
      </c>
      <c r="Q175" s="29">
        <v>2.1653403962666675</v>
      </c>
      <c r="R175" s="29">
        <v>0</v>
      </c>
      <c r="S175" s="27">
        <f t="shared" si="35"/>
        <v>2.1653403962666675</v>
      </c>
    </row>
    <row r="176" spans="1:19" ht="47.25" x14ac:dyDescent="0.25">
      <c r="A176" s="25" t="s">
        <v>74</v>
      </c>
      <c r="B176" s="25" t="s">
        <v>390</v>
      </c>
      <c r="C176" s="25" t="s">
        <v>391</v>
      </c>
      <c r="D176" s="25">
        <v>2026</v>
      </c>
      <c r="E176" s="25">
        <v>2026</v>
      </c>
      <c r="F176" s="24" t="s">
        <v>125</v>
      </c>
      <c r="G176" s="28">
        <f t="shared" si="34"/>
        <v>2.1459565222653549</v>
      </c>
      <c r="H176" s="29">
        <v>0.21459565222653551</v>
      </c>
      <c r="I176" s="29">
        <v>1.9313608700388194</v>
      </c>
      <c r="J176" s="29">
        <v>0</v>
      </c>
      <c r="K176" s="29">
        <v>0</v>
      </c>
      <c r="L176" s="24">
        <v>0</v>
      </c>
      <c r="M176" s="24">
        <v>0</v>
      </c>
      <c r="N176" s="29">
        <v>0</v>
      </c>
      <c r="O176" s="29">
        <v>0</v>
      </c>
      <c r="P176" s="29">
        <v>0</v>
      </c>
      <c r="Q176" s="29">
        <v>2.1459565222653549</v>
      </c>
      <c r="R176" s="29">
        <v>0</v>
      </c>
      <c r="S176" s="27">
        <f t="shared" si="35"/>
        <v>2.1459565222653549</v>
      </c>
    </row>
    <row r="177" spans="1:19" ht="47.25" x14ac:dyDescent="0.25">
      <c r="A177" s="25" t="s">
        <v>74</v>
      </c>
      <c r="B177" s="25" t="s">
        <v>392</v>
      </c>
      <c r="C177" s="25" t="s">
        <v>393</v>
      </c>
      <c r="D177" s="25">
        <v>2026</v>
      </c>
      <c r="E177" s="25">
        <v>2026</v>
      </c>
      <c r="F177" s="24" t="s">
        <v>125</v>
      </c>
      <c r="G177" s="28">
        <f t="shared" si="34"/>
        <v>1.073364085750129</v>
      </c>
      <c r="H177" s="29">
        <v>0.10733640857501291</v>
      </c>
      <c r="I177" s="29">
        <v>0.96602767717511606</v>
      </c>
      <c r="J177" s="29">
        <v>0</v>
      </c>
      <c r="K177" s="29">
        <v>0</v>
      </c>
      <c r="L177" s="24">
        <v>0</v>
      </c>
      <c r="M177" s="24">
        <v>0</v>
      </c>
      <c r="N177" s="29">
        <v>0</v>
      </c>
      <c r="O177" s="29">
        <v>0</v>
      </c>
      <c r="P177" s="29">
        <v>0</v>
      </c>
      <c r="Q177" s="29">
        <v>1.073364085750129</v>
      </c>
      <c r="R177" s="29">
        <v>0</v>
      </c>
      <c r="S177" s="27">
        <f t="shared" si="35"/>
        <v>1.073364085750129</v>
      </c>
    </row>
    <row r="178" spans="1:19" ht="47.25" x14ac:dyDescent="0.25">
      <c r="A178" s="25" t="s">
        <v>74</v>
      </c>
      <c r="B178" s="25" t="s">
        <v>394</v>
      </c>
      <c r="C178" s="25" t="s">
        <v>395</v>
      </c>
      <c r="D178" s="25">
        <v>2026</v>
      </c>
      <c r="E178" s="25">
        <v>2026</v>
      </c>
      <c r="F178" s="24" t="s">
        <v>125</v>
      </c>
      <c r="G178" s="28">
        <f t="shared" si="34"/>
        <v>3.3333333333333335</v>
      </c>
      <c r="H178" s="29">
        <v>0.33333333333333337</v>
      </c>
      <c r="I178" s="29">
        <v>3</v>
      </c>
      <c r="J178" s="29">
        <v>0</v>
      </c>
      <c r="K178" s="29">
        <v>0</v>
      </c>
      <c r="L178" s="24">
        <v>0</v>
      </c>
      <c r="M178" s="24">
        <v>0</v>
      </c>
      <c r="N178" s="29">
        <v>0</v>
      </c>
      <c r="O178" s="29">
        <v>0</v>
      </c>
      <c r="P178" s="29">
        <v>0</v>
      </c>
      <c r="Q178" s="29">
        <v>3.3333333333333335</v>
      </c>
      <c r="R178" s="29">
        <v>0</v>
      </c>
      <c r="S178" s="27">
        <f t="shared" si="35"/>
        <v>3.3333333333333335</v>
      </c>
    </row>
    <row r="179" spans="1:19" ht="47.25" x14ac:dyDescent="0.25">
      <c r="A179" s="25" t="s">
        <v>74</v>
      </c>
      <c r="B179" s="25" t="s">
        <v>119</v>
      </c>
      <c r="C179" s="25" t="s">
        <v>21</v>
      </c>
      <c r="D179" s="25">
        <v>2023</v>
      </c>
      <c r="E179" s="25">
        <v>2027</v>
      </c>
      <c r="F179" s="24" t="s">
        <v>125</v>
      </c>
      <c r="G179" s="28">
        <f t="shared" si="34"/>
        <v>56.701978241923634</v>
      </c>
      <c r="H179" s="29">
        <f>SUM(H180:H192)</f>
        <v>5.6701978241923632</v>
      </c>
      <c r="I179" s="29">
        <f t="shared" ref="I179:K179" si="37">SUM(I180:I192)</f>
        <v>51.031780417731269</v>
      </c>
      <c r="J179" s="29">
        <f t="shared" si="37"/>
        <v>0</v>
      </c>
      <c r="K179" s="29">
        <f t="shared" si="37"/>
        <v>0</v>
      </c>
      <c r="L179" s="24">
        <v>0</v>
      </c>
      <c r="M179" s="24">
        <v>0</v>
      </c>
      <c r="N179" s="29">
        <f>SUM(N180:N192)</f>
        <v>13.582482766608424</v>
      </c>
      <c r="O179" s="29">
        <f>SUM(O180:O192)</f>
        <v>18.914856482122467</v>
      </c>
      <c r="P179" s="29">
        <f>SUM(P180:P192)</f>
        <v>4.1801970948330673</v>
      </c>
      <c r="Q179" s="29">
        <f>SUM(Q180:Q192)</f>
        <v>0</v>
      </c>
      <c r="R179" s="29">
        <f>SUM(R180:R192)</f>
        <v>20.024441898359676</v>
      </c>
      <c r="S179" s="27">
        <f t="shared" si="35"/>
        <v>56.701978241923634</v>
      </c>
    </row>
    <row r="180" spans="1:19" ht="47.25" x14ac:dyDescent="0.25">
      <c r="A180" s="25" t="s">
        <v>74</v>
      </c>
      <c r="B180" s="25" t="s">
        <v>396</v>
      </c>
      <c r="C180" s="25" t="s">
        <v>397</v>
      </c>
      <c r="D180" s="25">
        <v>2023</v>
      </c>
      <c r="E180" s="25">
        <v>2023</v>
      </c>
      <c r="F180" s="24" t="s">
        <v>125</v>
      </c>
      <c r="G180" s="28">
        <f t="shared" si="34"/>
        <v>1.0577421798666669</v>
      </c>
      <c r="H180" s="29">
        <v>0.1057742179866667</v>
      </c>
      <c r="I180" s="29">
        <v>0.9519679618800001</v>
      </c>
      <c r="J180" s="29">
        <v>0</v>
      </c>
      <c r="K180" s="29">
        <v>0</v>
      </c>
      <c r="L180" s="24">
        <v>0</v>
      </c>
      <c r="M180" s="24">
        <v>0</v>
      </c>
      <c r="N180" s="29">
        <v>1.0577421798666669</v>
      </c>
      <c r="O180" s="29">
        <v>0</v>
      </c>
      <c r="P180" s="29">
        <v>0</v>
      </c>
      <c r="Q180" s="29">
        <v>0</v>
      </c>
      <c r="R180" s="29">
        <v>0</v>
      </c>
      <c r="S180" s="27">
        <f t="shared" si="35"/>
        <v>1.0577421798666669</v>
      </c>
    </row>
    <row r="181" spans="1:19" ht="47.25" x14ac:dyDescent="0.25">
      <c r="A181" s="25" t="s">
        <v>74</v>
      </c>
      <c r="B181" s="25" t="s">
        <v>398</v>
      </c>
      <c r="C181" s="25" t="s">
        <v>399</v>
      </c>
      <c r="D181" s="25">
        <v>2023</v>
      </c>
      <c r="E181" s="25">
        <v>2023</v>
      </c>
      <c r="F181" s="24" t="s">
        <v>125</v>
      </c>
      <c r="G181" s="28">
        <f t="shared" si="34"/>
        <v>1.9527547935999998</v>
      </c>
      <c r="H181" s="29">
        <v>0.19527547936</v>
      </c>
      <c r="I181" s="29">
        <v>1.7574793142399998</v>
      </c>
      <c r="J181" s="29">
        <v>0</v>
      </c>
      <c r="K181" s="29">
        <v>0</v>
      </c>
      <c r="L181" s="24">
        <v>0</v>
      </c>
      <c r="M181" s="24">
        <v>0</v>
      </c>
      <c r="N181" s="29">
        <v>1.9527547935999998</v>
      </c>
      <c r="O181" s="29">
        <v>0</v>
      </c>
      <c r="P181" s="29">
        <v>0</v>
      </c>
      <c r="Q181" s="29">
        <v>0</v>
      </c>
      <c r="R181" s="29">
        <v>0</v>
      </c>
      <c r="S181" s="27">
        <f t="shared" si="35"/>
        <v>1.9527547935999998</v>
      </c>
    </row>
    <row r="182" spans="1:19" ht="47.25" x14ac:dyDescent="0.25">
      <c r="A182" s="25" t="s">
        <v>74</v>
      </c>
      <c r="B182" s="25" t="s">
        <v>400</v>
      </c>
      <c r="C182" s="25" t="s">
        <v>401</v>
      </c>
      <c r="D182" s="25">
        <v>2023</v>
      </c>
      <c r="E182" s="25">
        <v>2024</v>
      </c>
      <c r="F182" s="24" t="s">
        <v>125</v>
      </c>
      <c r="G182" s="28">
        <f t="shared" si="34"/>
        <v>14.857209387973331</v>
      </c>
      <c r="H182" s="29">
        <v>1.4857209387973331</v>
      </c>
      <c r="I182" s="29">
        <v>13.371488449175997</v>
      </c>
      <c r="J182" s="29">
        <v>0</v>
      </c>
      <c r="K182" s="29">
        <v>0</v>
      </c>
      <c r="L182" s="24">
        <v>0</v>
      </c>
      <c r="M182" s="24">
        <v>0</v>
      </c>
      <c r="N182" s="29">
        <v>4.0682391533333329</v>
      </c>
      <c r="O182" s="29">
        <v>10.788970234639999</v>
      </c>
      <c r="P182" s="29">
        <v>0</v>
      </c>
      <c r="Q182" s="29">
        <v>0</v>
      </c>
      <c r="R182" s="29">
        <v>0</v>
      </c>
      <c r="S182" s="27">
        <f t="shared" si="35"/>
        <v>14.857209387973331</v>
      </c>
    </row>
    <row r="183" spans="1:19" ht="47.25" x14ac:dyDescent="0.25">
      <c r="A183" s="25" t="s">
        <v>74</v>
      </c>
      <c r="B183" s="25" t="s">
        <v>402</v>
      </c>
      <c r="C183" s="25" t="s">
        <v>403</v>
      </c>
      <c r="D183" s="25">
        <v>2023</v>
      </c>
      <c r="E183" s="25">
        <v>2023</v>
      </c>
      <c r="F183" s="24" t="s">
        <v>125</v>
      </c>
      <c r="G183" s="28">
        <f t="shared" si="34"/>
        <v>6.5037466398084245</v>
      </c>
      <c r="H183" s="29">
        <v>0.65037466398084254</v>
      </c>
      <c r="I183" s="29">
        <v>5.8533719758275815</v>
      </c>
      <c r="J183" s="29">
        <v>0</v>
      </c>
      <c r="K183" s="29">
        <v>0</v>
      </c>
      <c r="L183" s="24">
        <v>0</v>
      </c>
      <c r="M183" s="24">
        <v>0</v>
      </c>
      <c r="N183" s="29">
        <v>6.5037466398084245</v>
      </c>
      <c r="O183" s="29">
        <v>0</v>
      </c>
      <c r="P183" s="29">
        <v>0</v>
      </c>
      <c r="Q183" s="29">
        <v>0</v>
      </c>
      <c r="R183" s="29">
        <v>0</v>
      </c>
      <c r="S183" s="27">
        <f t="shared" si="35"/>
        <v>6.5037466398084245</v>
      </c>
    </row>
    <row r="184" spans="1:19" ht="31.5" x14ac:dyDescent="0.25">
      <c r="A184" s="25" t="s">
        <v>74</v>
      </c>
      <c r="B184" s="25" t="s">
        <v>404</v>
      </c>
      <c r="C184" s="25" t="s">
        <v>405</v>
      </c>
      <c r="D184" s="25">
        <v>2024</v>
      </c>
      <c r="E184" s="25">
        <v>2024</v>
      </c>
      <c r="F184" s="24" t="s">
        <v>125</v>
      </c>
      <c r="G184" s="28">
        <f t="shared" si="34"/>
        <v>4.0314805214320009</v>
      </c>
      <c r="H184" s="29">
        <v>0.4031480521432001</v>
      </c>
      <c r="I184" s="29">
        <v>3.6283324692888006</v>
      </c>
      <c r="J184" s="29">
        <v>0</v>
      </c>
      <c r="K184" s="29">
        <v>0</v>
      </c>
      <c r="L184" s="24">
        <v>0</v>
      </c>
      <c r="M184" s="24">
        <v>0</v>
      </c>
      <c r="N184" s="29">
        <v>0</v>
      </c>
      <c r="O184" s="29">
        <v>4.0314805214320009</v>
      </c>
      <c r="P184" s="29">
        <v>0</v>
      </c>
      <c r="Q184" s="29">
        <v>0</v>
      </c>
      <c r="R184" s="29">
        <v>0</v>
      </c>
      <c r="S184" s="27">
        <f t="shared" si="35"/>
        <v>4.0314805214320009</v>
      </c>
    </row>
    <row r="185" spans="1:19" ht="31.5" x14ac:dyDescent="0.25">
      <c r="A185" s="25" t="s">
        <v>74</v>
      </c>
      <c r="B185" s="25" t="s">
        <v>406</v>
      </c>
      <c r="C185" s="25" t="s">
        <v>407</v>
      </c>
      <c r="D185" s="25">
        <v>2024</v>
      </c>
      <c r="E185" s="25">
        <v>2024</v>
      </c>
      <c r="F185" s="24" t="s">
        <v>125</v>
      </c>
      <c r="G185" s="28">
        <f t="shared" si="34"/>
        <v>4.0944057260504669</v>
      </c>
      <c r="H185" s="29">
        <v>0.40944057260504674</v>
      </c>
      <c r="I185" s="29">
        <v>3.68496515344542</v>
      </c>
      <c r="J185" s="29">
        <v>0</v>
      </c>
      <c r="K185" s="29">
        <v>0</v>
      </c>
      <c r="L185" s="24">
        <v>0</v>
      </c>
      <c r="M185" s="24">
        <v>0</v>
      </c>
      <c r="N185" s="29">
        <v>0</v>
      </c>
      <c r="O185" s="29">
        <v>4.0944057260504669</v>
      </c>
      <c r="P185" s="29">
        <v>0</v>
      </c>
      <c r="Q185" s="29">
        <v>0</v>
      </c>
      <c r="R185" s="29">
        <v>0</v>
      </c>
      <c r="S185" s="27">
        <f t="shared" si="35"/>
        <v>4.0944057260504669</v>
      </c>
    </row>
    <row r="186" spans="1:19" ht="31.5" x14ac:dyDescent="0.25">
      <c r="A186" s="25" t="s">
        <v>74</v>
      </c>
      <c r="B186" s="25" t="s">
        <v>408</v>
      </c>
      <c r="C186" s="25" t="s">
        <v>409</v>
      </c>
      <c r="D186" s="25">
        <v>2025</v>
      </c>
      <c r="E186" s="25">
        <v>2025</v>
      </c>
      <c r="F186" s="24" t="s">
        <v>125</v>
      </c>
      <c r="G186" s="28">
        <f t="shared" si="34"/>
        <v>2.4201141075349337</v>
      </c>
      <c r="H186" s="29">
        <v>0.24201141075349339</v>
      </c>
      <c r="I186" s="29">
        <v>2.1781026967814405</v>
      </c>
      <c r="J186" s="29">
        <v>0</v>
      </c>
      <c r="K186" s="29">
        <v>0</v>
      </c>
      <c r="L186" s="24">
        <v>0</v>
      </c>
      <c r="M186" s="24">
        <v>0</v>
      </c>
      <c r="N186" s="29">
        <v>0</v>
      </c>
      <c r="O186" s="29">
        <v>0</v>
      </c>
      <c r="P186" s="29">
        <v>2.4201141075349337</v>
      </c>
      <c r="Q186" s="29">
        <v>0</v>
      </c>
      <c r="R186" s="29">
        <v>0</v>
      </c>
      <c r="S186" s="27">
        <f t="shared" si="35"/>
        <v>2.4201141075349337</v>
      </c>
    </row>
    <row r="187" spans="1:19" ht="31.5" x14ac:dyDescent="0.25">
      <c r="A187" s="25" t="s">
        <v>74</v>
      </c>
      <c r="B187" s="25" t="s">
        <v>410</v>
      </c>
      <c r="C187" s="25" t="s">
        <v>411</v>
      </c>
      <c r="D187" s="25">
        <v>2025</v>
      </c>
      <c r="E187" s="25">
        <v>2025</v>
      </c>
      <c r="F187" s="24" t="s">
        <v>125</v>
      </c>
      <c r="G187" s="28">
        <f t="shared" si="34"/>
        <v>1.7600829872981336</v>
      </c>
      <c r="H187" s="29">
        <v>0.17600829872981338</v>
      </c>
      <c r="I187" s="29">
        <v>1.5840746885683203</v>
      </c>
      <c r="J187" s="29">
        <v>0</v>
      </c>
      <c r="K187" s="29">
        <v>0</v>
      </c>
      <c r="L187" s="24">
        <v>0</v>
      </c>
      <c r="M187" s="24">
        <v>0</v>
      </c>
      <c r="N187" s="29">
        <v>0</v>
      </c>
      <c r="O187" s="29">
        <v>0</v>
      </c>
      <c r="P187" s="29">
        <v>1.7600829872981336</v>
      </c>
      <c r="Q187" s="29">
        <v>0</v>
      </c>
      <c r="R187" s="29">
        <v>0</v>
      </c>
      <c r="S187" s="27">
        <f t="shared" si="35"/>
        <v>1.7600829872981336</v>
      </c>
    </row>
    <row r="188" spans="1:19" ht="31.5" x14ac:dyDescent="0.25">
      <c r="A188" s="25" t="s">
        <v>74</v>
      </c>
      <c r="B188" s="25" t="s">
        <v>412</v>
      </c>
      <c r="C188" s="25" t="s">
        <v>413</v>
      </c>
      <c r="D188" s="25">
        <v>2027</v>
      </c>
      <c r="E188" s="25">
        <v>2027</v>
      </c>
      <c r="F188" s="24" t="s">
        <v>125</v>
      </c>
      <c r="G188" s="28">
        <f t="shared" si="34"/>
        <v>10.231331272698542</v>
      </c>
      <c r="H188" s="29">
        <v>1.0231331272698543</v>
      </c>
      <c r="I188" s="29">
        <v>9.2081981454286872</v>
      </c>
      <c r="J188" s="29">
        <v>0</v>
      </c>
      <c r="K188" s="29">
        <v>0</v>
      </c>
      <c r="L188" s="24">
        <v>0</v>
      </c>
      <c r="M188" s="24">
        <v>0</v>
      </c>
      <c r="N188" s="29">
        <v>0</v>
      </c>
      <c r="O188" s="29">
        <v>0</v>
      </c>
      <c r="P188" s="29">
        <v>0</v>
      </c>
      <c r="Q188" s="29">
        <v>0</v>
      </c>
      <c r="R188" s="29">
        <v>10.231331272698542</v>
      </c>
      <c r="S188" s="27">
        <f t="shared" si="35"/>
        <v>10.231331272698542</v>
      </c>
    </row>
    <row r="189" spans="1:19" ht="31.5" x14ac:dyDescent="0.25">
      <c r="A189" s="25" t="s">
        <v>74</v>
      </c>
      <c r="B189" s="25" t="s">
        <v>414</v>
      </c>
      <c r="C189" s="25" t="s">
        <v>415</v>
      </c>
      <c r="D189" s="25">
        <v>2027</v>
      </c>
      <c r="E189" s="25">
        <v>2027</v>
      </c>
      <c r="F189" s="24" t="s">
        <v>125</v>
      </c>
      <c r="G189" s="28">
        <f t="shared" si="34"/>
        <v>2.3658164693779709</v>
      </c>
      <c r="H189" s="29">
        <v>0.2365816469377971</v>
      </c>
      <c r="I189" s="29">
        <v>2.1292348224401736</v>
      </c>
      <c r="J189" s="29">
        <v>0</v>
      </c>
      <c r="K189" s="29">
        <v>0</v>
      </c>
      <c r="L189" s="24">
        <v>0</v>
      </c>
      <c r="M189" s="24">
        <v>0</v>
      </c>
      <c r="N189" s="29">
        <v>0</v>
      </c>
      <c r="O189" s="29">
        <v>0</v>
      </c>
      <c r="P189" s="29">
        <v>0</v>
      </c>
      <c r="Q189" s="29">
        <v>0</v>
      </c>
      <c r="R189" s="29">
        <v>2.3658164693779709</v>
      </c>
      <c r="S189" s="27">
        <f t="shared" si="35"/>
        <v>2.3658164693779709</v>
      </c>
    </row>
    <row r="190" spans="1:19" ht="31.5" x14ac:dyDescent="0.25">
      <c r="A190" s="25" t="s">
        <v>74</v>
      </c>
      <c r="B190" s="25" t="s">
        <v>416</v>
      </c>
      <c r="C190" s="25" t="s">
        <v>417</v>
      </c>
      <c r="D190" s="25">
        <v>2027</v>
      </c>
      <c r="E190" s="25">
        <v>2027</v>
      </c>
      <c r="F190" s="24" t="s">
        <v>125</v>
      </c>
      <c r="G190" s="28">
        <f t="shared" si="34"/>
        <v>1.9541400989808864</v>
      </c>
      <c r="H190" s="29">
        <v>0.19541400989808866</v>
      </c>
      <c r="I190" s="29">
        <v>1.7587260890827978</v>
      </c>
      <c r="J190" s="29">
        <v>0</v>
      </c>
      <c r="K190" s="29">
        <v>0</v>
      </c>
      <c r="L190" s="24">
        <v>0</v>
      </c>
      <c r="M190" s="24">
        <v>0</v>
      </c>
      <c r="N190" s="29">
        <v>0</v>
      </c>
      <c r="O190" s="29">
        <v>0</v>
      </c>
      <c r="P190" s="29">
        <v>0</v>
      </c>
      <c r="Q190" s="29">
        <v>0</v>
      </c>
      <c r="R190" s="29">
        <v>1.9541400989808866</v>
      </c>
      <c r="S190" s="27">
        <f t="shared" si="35"/>
        <v>1.9541400989808866</v>
      </c>
    </row>
    <row r="191" spans="1:19" ht="31.5" x14ac:dyDescent="0.25">
      <c r="A191" s="25" t="s">
        <v>74</v>
      </c>
      <c r="B191" s="25" t="s">
        <v>418</v>
      </c>
      <c r="C191" s="25" t="s">
        <v>419</v>
      </c>
      <c r="D191" s="25">
        <v>2027</v>
      </c>
      <c r="E191" s="25">
        <v>2027</v>
      </c>
      <c r="F191" s="24" t="s">
        <v>125</v>
      </c>
      <c r="G191" s="28">
        <f t="shared" si="34"/>
        <v>1.9037057590616617</v>
      </c>
      <c r="H191" s="29">
        <v>0.19037057590616618</v>
      </c>
      <c r="I191" s="29">
        <v>1.7133351831554955</v>
      </c>
      <c r="J191" s="29">
        <v>0</v>
      </c>
      <c r="K191" s="29">
        <v>0</v>
      </c>
      <c r="L191" s="24">
        <v>0</v>
      </c>
      <c r="M191" s="24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1.9037057590616617</v>
      </c>
      <c r="S191" s="27">
        <f t="shared" si="35"/>
        <v>1.9037057590616617</v>
      </c>
    </row>
    <row r="192" spans="1:19" ht="47.25" x14ac:dyDescent="0.25">
      <c r="A192" s="25" t="s">
        <v>74</v>
      </c>
      <c r="B192" s="25" t="s">
        <v>420</v>
      </c>
      <c r="C192" s="25" t="s">
        <v>421</v>
      </c>
      <c r="D192" s="25">
        <v>2027</v>
      </c>
      <c r="E192" s="25">
        <v>2027</v>
      </c>
      <c r="F192" s="24" t="s">
        <v>125</v>
      </c>
      <c r="G192" s="28">
        <f t="shared" si="34"/>
        <v>3.5694482982406157</v>
      </c>
      <c r="H192" s="29">
        <v>0.35694482982406162</v>
      </c>
      <c r="I192" s="29">
        <v>3.2125034684165543</v>
      </c>
      <c r="J192" s="29">
        <v>0</v>
      </c>
      <c r="K192" s="29">
        <v>0</v>
      </c>
      <c r="L192" s="24">
        <v>0</v>
      </c>
      <c r="M192" s="24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3.5694482982406157</v>
      </c>
      <c r="S192" s="27">
        <f t="shared" si="35"/>
        <v>3.5694482982406157</v>
      </c>
    </row>
    <row r="193" spans="1:19" ht="47.25" x14ac:dyDescent="0.25">
      <c r="A193" s="25" t="s">
        <v>76</v>
      </c>
      <c r="B193" s="25" t="s">
        <v>77</v>
      </c>
      <c r="C193" s="25" t="s">
        <v>21</v>
      </c>
      <c r="D193" s="25" t="s">
        <v>125</v>
      </c>
      <c r="E193" s="25" t="s">
        <v>125</v>
      </c>
      <c r="F193" s="24" t="s">
        <v>125</v>
      </c>
      <c r="G193" s="28">
        <f t="shared" si="34"/>
        <v>0</v>
      </c>
      <c r="H193" s="29">
        <v>0</v>
      </c>
      <c r="I193" s="29">
        <v>0</v>
      </c>
      <c r="J193" s="29">
        <v>0</v>
      </c>
      <c r="K193" s="29">
        <v>0</v>
      </c>
      <c r="L193" s="24">
        <v>0</v>
      </c>
      <c r="M193" s="24">
        <v>0</v>
      </c>
      <c r="N193" s="29">
        <v>0</v>
      </c>
      <c r="O193" s="29">
        <v>0</v>
      </c>
      <c r="P193" s="29">
        <v>0</v>
      </c>
      <c r="Q193" s="29">
        <v>0</v>
      </c>
      <c r="R193" s="29">
        <v>0</v>
      </c>
      <c r="S193" s="27">
        <f t="shared" si="35"/>
        <v>0</v>
      </c>
    </row>
    <row r="194" spans="1:19" ht="47.25" x14ac:dyDescent="0.25">
      <c r="A194" s="25" t="s">
        <v>78</v>
      </c>
      <c r="B194" s="25" t="s">
        <v>79</v>
      </c>
      <c r="C194" s="25" t="s">
        <v>21</v>
      </c>
      <c r="D194" s="25" t="s">
        <v>125</v>
      </c>
      <c r="E194" s="25" t="s">
        <v>125</v>
      </c>
      <c r="F194" s="24" t="s">
        <v>125</v>
      </c>
      <c r="G194" s="28">
        <f t="shared" si="34"/>
        <v>73.155422666666681</v>
      </c>
      <c r="H194" s="29">
        <f>H199</f>
        <v>3.657771133333334</v>
      </c>
      <c r="I194" s="29">
        <f t="shared" ref="I194:K194" si="38">I199</f>
        <v>69.49765153333334</v>
      </c>
      <c r="J194" s="29">
        <f t="shared" si="38"/>
        <v>0</v>
      </c>
      <c r="K194" s="29">
        <f t="shared" si="38"/>
        <v>0</v>
      </c>
      <c r="L194" s="24">
        <v>0</v>
      </c>
      <c r="M194" s="24">
        <v>0</v>
      </c>
      <c r="N194" s="29">
        <f>N199</f>
        <v>33.272533333333335</v>
      </c>
      <c r="O194" s="29">
        <f>O199</f>
        <v>3.2940376666666671</v>
      </c>
      <c r="P194" s="29">
        <f>P199</f>
        <v>6.9560850000000007</v>
      </c>
      <c r="Q194" s="29">
        <f>Q199</f>
        <v>4.4809750000000008</v>
      </c>
      <c r="R194" s="29">
        <f>R199</f>
        <v>25.151791666666668</v>
      </c>
      <c r="S194" s="27">
        <f t="shared" si="35"/>
        <v>73.155422666666681</v>
      </c>
    </row>
    <row r="195" spans="1:19" ht="47.25" x14ac:dyDescent="0.25">
      <c r="A195" s="25" t="s">
        <v>80</v>
      </c>
      <c r="B195" s="25" t="s">
        <v>81</v>
      </c>
      <c r="C195" s="25" t="s">
        <v>21</v>
      </c>
      <c r="D195" s="25" t="s">
        <v>125</v>
      </c>
      <c r="E195" s="25" t="s">
        <v>125</v>
      </c>
      <c r="F195" s="24" t="s">
        <v>125</v>
      </c>
      <c r="G195" s="28">
        <f t="shared" si="34"/>
        <v>0</v>
      </c>
      <c r="H195" s="29">
        <v>0</v>
      </c>
      <c r="I195" s="29">
        <v>0</v>
      </c>
      <c r="J195" s="29">
        <v>0</v>
      </c>
      <c r="K195" s="29">
        <v>0</v>
      </c>
      <c r="L195" s="24">
        <v>0</v>
      </c>
      <c r="M195" s="24">
        <v>0</v>
      </c>
      <c r="N195" s="29">
        <v>0</v>
      </c>
      <c r="O195" s="29">
        <v>0</v>
      </c>
      <c r="P195" s="29">
        <v>0</v>
      </c>
      <c r="Q195" s="29">
        <v>0</v>
      </c>
      <c r="R195" s="29">
        <v>0</v>
      </c>
      <c r="S195" s="27">
        <f t="shared" si="35"/>
        <v>0</v>
      </c>
    </row>
    <row r="196" spans="1:19" ht="47.25" x14ac:dyDescent="0.25">
      <c r="A196" s="25" t="s">
        <v>82</v>
      </c>
      <c r="B196" s="25" t="s">
        <v>83</v>
      </c>
      <c r="C196" s="25" t="s">
        <v>21</v>
      </c>
      <c r="D196" s="25" t="s">
        <v>125</v>
      </c>
      <c r="E196" s="25" t="s">
        <v>125</v>
      </c>
      <c r="F196" s="24" t="s">
        <v>125</v>
      </c>
      <c r="G196" s="28">
        <f t="shared" si="34"/>
        <v>0</v>
      </c>
      <c r="H196" s="29">
        <v>0</v>
      </c>
      <c r="I196" s="29">
        <v>0</v>
      </c>
      <c r="J196" s="29">
        <v>0</v>
      </c>
      <c r="K196" s="29">
        <v>0</v>
      </c>
      <c r="L196" s="24">
        <v>0</v>
      </c>
      <c r="M196" s="24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27">
        <f t="shared" si="35"/>
        <v>0</v>
      </c>
    </row>
    <row r="197" spans="1:19" ht="31.5" x14ac:dyDescent="0.25">
      <c r="A197" s="25" t="s">
        <v>84</v>
      </c>
      <c r="B197" s="25" t="s">
        <v>85</v>
      </c>
      <c r="C197" s="25" t="s">
        <v>21</v>
      </c>
      <c r="D197" s="25" t="s">
        <v>125</v>
      </c>
      <c r="E197" s="25" t="s">
        <v>125</v>
      </c>
      <c r="F197" s="24" t="s">
        <v>125</v>
      </c>
      <c r="G197" s="28">
        <f t="shared" si="34"/>
        <v>0</v>
      </c>
      <c r="H197" s="29">
        <v>0</v>
      </c>
      <c r="I197" s="29">
        <v>0</v>
      </c>
      <c r="J197" s="29">
        <v>0</v>
      </c>
      <c r="K197" s="29">
        <v>0</v>
      </c>
      <c r="L197" s="24">
        <v>0</v>
      </c>
      <c r="M197" s="24">
        <v>0</v>
      </c>
      <c r="N197" s="29">
        <v>0</v>
      </c>
      <c r="O197" s="29">
        <v>0</v>
      </c>
      <c r="P197" s="29">
        <v>0</v>
      </c>
      <c r="Q197" s="29">
        <v>0</v>
      </c>
      <c r="R197" s="29">
        <v>0</v>
      </c>
      <c r="S197" s="27">
        <f t="shared" si="35"/>
        <v>0</v>
      </c>
    </row>
    <row r="198" spans="1:19" ht="47.25" x14ac:dyDescent="0.25">
      <c r="A198" s="25" t="s">
        <v>86</v>
      </c>
      <c r="B198" s="25" t="s">
        <v>87</v>
      </c>
      <c r="C198" s="25" t="s">
        <v>21</v>
      </c>
      <c r="D198" s="25" t="s">
        <v>125</v>
      </c>
      <c r="E198" s="25" t="s">
        <v>125</v>
      </c>
      <c r="F198" s="24" t="s">
        <v>125</v>
      </c>
      <c r="G198" s="28">
        <f t="shared" si="34"/>
        <v>0</v>
      </c>
      <c r="H198" s="29">
        <v>0</v>
      </c>
      <c r="I198" s="29">
        <v>0</v>
      </c>
      <c r="J198" s="29">
        <v>0</v>
      </c>
      <c r="K198" s="29">
        <v>0</v>
      </c>
      <c r="L198" s="24">
        <v>0</v>
      </c>
      <c r="M198" s="24">
        <v>0</v>
      </c>
      <c r="N198" s="29">
        <v>0</v>
      </c>
      <c r="O198" s="29">
        <v>0</v>
      </c>
      <c r="P198" s="29">
        <v>0</v>
      </c>
      <c r="Q198" s="29">
        <v>0</v>
      </c>
      <c r="R198" s="29">
        <v>0</v>
      </c>
      <c r="S198" s="27">
        <f t="shared" si="35"/>
        <v>0</v>
      </c>
    </row>
    <row r="199" spans="1:19" ht="63" x14ac:dyDescent="0.25">
      <c r="A199" s="25" t="s">
        <v>88</v>
      </c>
      <c r="B199" s="25" t="s">
        <v>89</v>
      </c>
      <c r="C199" s="25" t="s">
        <v>21</v>
      </c>
      <c r="D199" s="25">
        <v>2023</v>
      </c>
      <c r="E199" s="25">
        <v>2027</v>
      </c>
      <c r="F199" s="24" t="s">
        <v>125</v>
      </c>
      <c r="G199" s="28">
        <f t="shared" si="34"/>
        <v>73.155422666666681</v>
      </c>
      <c r="H199" s="29">
        <f>SUM(H200:H204)</f>
        <v>3.657771133333334</v>
      </c>
      <c r="I199" s="29">
        <f t="shared" ref="I199:K199" si="39">SUM(I200:I204)</f>
        <v>69.49765153333334</v>
      </c>
      <c r="J199" s="29">
        <f t="shared" si="39"/>
        <v>0</v>
      </c>
      <c r="K199" s="29">
        <f t="shared" si="39"/>
        <v>0</v>
      </c>
      <c r="L199" s="24">
        <v>0</v>
      </c>
      <c r="M199" s="24">
        <v>0</v>
      </c>
      <c r="N199" s="29">
        <f>SUM(N200:N204)</f>
        <v>33.272533333333335</v>
      </c>
      <c r="O199" s="29">
        <f>SUM(O200:O204)</f>
        <v>3.2940376666666671</v>
      </c>
      <c r="P199" s="29">
        <f>SUM(P200:P204)</f>
        <v>6.9560850000000007</v>
      </c>
      <c r="Q199" s="29">
        <f>SUM(Q200:Q204)</f>
        <v>4.4809750000000008</v>
      </c>
      <c r="R199" s="29">
        <f>SUM(R200:R204)</f>
        <v>25.151791666666668</v>
      </c>
      <c r="S199" s="27">
        <f t="shared" si="35"/>
        <v>73.155422666666681</v>
      </c>
    </row>
    <row r="200" spans="1:19" x14ac:dyDescent="0.25">
      <c r="A200" s="25" t="s">
        <v>88</v>
      </c>
      <c r="B200" s="25" t="s">
        <v>422</v>
      </c>
      <c r="C200" s="25" t="s">
        <v>423</v>
      </c>
      <c r="D200" s="25">
        <v>2023</v>
      </c>
      <c r="E200" s="25">
        <v>2027</v>
      </c>
      <c r="F200" s="24" t="s">
        <v>125</v>
      </c>
      <c r="G200" s="28">
        <f t="shared" si="34"/>
        <v>28.381183333333333</v>
      </c>
      <c r="H200" s="29">
        <v>1.4190591666666668</v>
      </c>
      <c r="I200" s="29">
        <v>26.962124166666666</v>
      </c>
      <c r="J200" s="29">
        <v>0</v>
      </c>
      <c r="K200" s="29">
        <v>0</v>
      </c>
      <c r="L200" s="24">
        <v>0</v>
      </c>
      <c r="M200" s="24">
        <v>0</v>
      </c>
      <c r="N200" s="29">
        <v>10.828374999999999</v>
      </c>
      <c r="O200" s="29">
        <v>0.63285000000000013</v>
      </c>
      <c r="P200" s="29">
        <v>3.1700333333333335</v>
      </c>
      <c r="Q200" s="29">
        <v>0.86020000000000008</v>
      </c>
      <c r="R200" s="29">
        <v>12.889725</v>
      </c>
      <c r="S200" s="27">
        <f t="shared" si="35"/>
        <v>28.381183333333333</v>
      </c>
    </row>
    <row r="201" spans="1:19" x14ac:dyDescent="0.25">
      <c r="A201" s="25" t="s">
        <v>88</v>
      </c>
      <c r="B201" s="25" t="s">
        <v>424</v>
      </c>
      <c r="C201" s="25" t="s">
        <v>425</v>
      </c>
      <c r="D201" s="25">
        <v>2023</v>
      </c>
      <c r="E201" s="25">
        <v>2027</v>
      </c>
      <c r="F201" s="24" t="s">
        <v>125</v>
      </c>
      <c r="G201" s="28">
        <f t="shared" si="34"/>
        <v>30.218941666666673</v>
      </c>
      <c r="H201" s="29">
        <v>1.5109470833333338</v>
      </c>
      <c r="I201" s="29">
        <v>28.707994583333338</v>
      </c>
      <c r="J201" s="29">
        <v>0</v>
      </c>
      <c r="K201" s="29">
        <v>0</v>
      </c>
      <c r="L201" s="24">
        <v>0</v>
      </c>
      <c r="M201" s="24">
        <v>0</v>
      </c>
      <c r="N201" s="29">
        <v>12.388316666666668</v>
      </c>
      <c r="O201" s="29">
        <v>0.97389166666666682</v>
      </c>
      <c r="P201" s="29">
        <v>0.97389166666666682</v>
      </c>
      <c r="Q201" s="29">
        <v>3.6207750000000005</v>
      </c>
      <c r="R201" s="29">
        <v>12.262066666666668</v>
      </c>
      <c r="S201" s="27">
        <f t="shared" si="35"/>
        <v>30.218941666666673</v>
      </c>
    </row>
    <row r="202" spans="1:19" x14ac:dyDescent="0.25">
      <c r="A202" s="25" t="s">
        <v>88</v>
      </c>
      <c r="B202" s="25" t="s">
        <v>426</v>
      </c>
      <c r="C202" s="25" t="s">
        <v>427</v>
      </c>
      <c r="D202" s="25">
        <v>2023</v>
      </c>
      <c r="E202" s="25">
        <v>2024</v>
      </c>
      <c r="F202" s="24" t="s">
        <v>125</v>
      </c>
      <c r="G202" s="28">
        <f t="shared" si="34"/>
        <v>6.6872959999999999</v>
      </c>
      <c r="H202" s="29">
        <v>0.33436480000000002</v>
      </c>
      <c r="I202" s="29">
        <v>6.3529311999999996</v>
      </c>
      <c r="J202" s="29">
        <v>0</v>
      </c>
      <c r="K202" s="29">
        <v>0</v>
      </c>
      <c r="L202" s="24">
        <v>0</v>
      </c>
      <c r="M202" s="24">
        <v>0</v>
      </c>
      <c r="N202" s="29">
        <v>5</v>
      </c>
      <c r="O202" s="29">
        <v>1.6872960000000001</v>
      </c>
      <c r="P202" s="29">
        <v>0</v>
      </c>
      <c r="Q202" s="29">
        <v>0</v>
      </c>
      <c r="R202" s="29">
        <v>0</v>
      </c>
      <c r="S202" s="27">
        <f t="shared" si="35"/>
        <v>6.6872959999999999</v>
      </c>
    </row>
    <row r="203" spans="1:19" ht="31.5" x14ac:dyDescent="0.25">
      <c r="A203" s="25" t="s">
        <v>88</v>
      </c>
      <c r="B203" s="25" t="s">
        <v>428</v>
      </c>
      <c r="C203" s="25" t="s">
        <v>429</v>
      </c>
      <c r="D203" s="25">
        <v>2023</v>
      </c>
      <c r="E203" s="25">
        <v>2023</v>
      </c>
      <c r="F203" s="24" t="s">
        <v>125</v>
      </c>
      <c r="G203" s="28">
        <f t="shared" si="34"/>
        <v>2.5</v>
      </c>
      <c r="H203" s="29">
        <v>0.125</v>
      </c>
      <c r="I203" s="29">
        <v>2.375</v>
      </c>
      <c r="J203" s="29">
        <v>0</v>
      </c>
      <c r="K203" s="29">
        <v>0</v>
      </c>
      <c r="L203" s="24">
        <v>0</v>
      </c>
      <c r="M203" s="24">
        <v>0</v>
      </c>
      <c r="N203" s="29">
        <v>2.5</v>
      </c>
      <c r="O203" s="29">
        <v>0</v>
      </c>
      <c r="P203" s="29">
        <v>0</v>
      </c>
      <c r="Q203" s="29">
        <v>0</v>
      </c>
      <c r="R203" s="29">
        <v>0</v>
      </c>
      <c r="S203" s="27">
        <f t="shared" si="35"/>
        <v>2.5</v>
      </c>
    </row>
    <row r="204" spans="1:19" x14ac:dyDescent="0.25">
      <c r="A204" s="25" t="s">
        <v>88</v>
      </c>
      <c r="B204" s="25" t="s">
        <v>430</v>
      </c>
      <c r="C204" s="25" t="s">
        <v>431</v>
      </c>
      <c r="D204" s="25">
        <v>2025</v>
      </c>
      <c r="E204" s="25">
        <v>2025</v>
      </c>
      <c r="F204" s="24" t="s">
        <v>125</v>
      </c>
      <c r="G204" s="28">
        <f t="shared" si="34"/>
        <v>5.3680016666666672</v>
      </c>
      <c r="H204" s="29">
        <v>0.26840008333333337</v>
      </c>
      <c r="I204" s="29">
        <v>5.0996015833333335</v>
      </c>
      <c r="J204" s="29">
        <v>0</v>
      </c>
      <c r="K204" s="29">
        <v>0</v>
      </c>
      <c r="L204" s="24">
        <v>0</v>
      </c>
      <c r="M204" s="24">
        <v>0</v>
      </c>
      <c r="N204" s="29">
        <v>2.5558416666666668</v>
      </c>
      <c r="O204" s="29">
        <v>0</v>
      </c>
      <c r="P204" s="29">
        <v>2.8121600000000004</v>
      </c>
      <c r="Q204" s="29">
        <v>0</v>
      </c>
      <c r="R204" s="29">
        <v>0</v>
      </c>
      <c r="S204" s="27">
        <f t="shared" si="35"/>
        <v>5.3680016666666672</v>
      </c>
    </row>
    <row r="205" spans="1:19" ht="63" x14ac:dyDescent="0.25">
      <c r="A205" s="25" t="s">
        <v>90</v>
      </c>
      <c r="B205" s="25" t="s">
        <v>91</v>
      </c>
      <c r="C205" s="25" t="s">
        <v>21</v>
      </c>
      <c r="D205" s="25" t="s">
        <v>125</v>
      </c>
      <c r="E205" s="25" t="s">
        <v>125</v>
      </c>
      <c r="F205" s="24" t="s">
        <v>125</v>
      </c>
      <c r="G205" s="28">
        <f t="shared" si="34"/>
        <v>0</v>
      </c>
      <c r="H205" s="29">
        <v>0</v>
      </c>
      <c r="I205" s="29">
        <v>0</v>
      </c>
      <c r="J205" s="29">
        <v>0</v>
      </c>
      <c r="K205" s="29">
        <v>0</v>
      </c>
      <c r="L205" s="24">
        <v>0</v>
      </c>
      <c r="M205" s="24">
        <v>0</v>
      </c>
      <c r="N205" s="29">
        <v>0</v>
      </c>
      <c r="O205" s="29">
        <v>0</v>
      </c>
      <c r="P205" s="29">
        <v>0</v>
      </c>
      <c r="Q205" s="29">
        <v>0</v>
      </c>
      <c r="R205" s="29">
        <v>0</v>
      </c>
      <c r="S205" s="27">
        <f t="shared" si="35"/>
        <v>0</v>
      </c>
    </row>
    <row r="206" spans="1:19" ht="47.25" x14ac:dyDescent="0.25">
      <c r="A206" s="25" t="s">
        <v>92</v>
      </c>
      <c r="B206" s="25" t="s">
        <v>93</v>
      </c>
      <c r="C206" s="25" t="s">
        <v>21</v>
      </c>
      <c r="D206" s="25" t="s">
        <v>125</v>
      </c>
      <c r="E206" s="25" t="s">
        <v>125</v>
      </c>
      <c r="F206" s="24" t="s">
        <v>125</v>
      </c>
      <c r="G206" s="28">
        <f t="shared" si="34"/>
        <v>0</v>
      </c>
      <c r="H206" s="29">
        <v>0</v>
      </c>
      <c r="I206" s="29">
        <v>0</v>
      </c>
      <c r="J206" s="29">
        <v>0</v>
      </c>
      <c r="K206" s="29">
        <v>0</v>
      </c>
      <c r="L206" s="24">
        <v>0</v>
      </c>
      <c r="M206" s="24">
        <v>0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7">
        <f t="shared" si="35"/>
        <v>0</v>
      </c>
    </row>
    <row r="207" spans="1:19" ht="63" x14ac:dyDescent="0.25">
      <c r="A207" s="25" t="s">
        <v>94</v>
      </c>
      <c r="B207" s="25" t="s">
        <v>95</v>
      </c>
      <c r="C207" s="25" t="s">
        <v>21</v>
      </c>
      <c r="D207" s="25" t="s">
        <v>125</v>
      </c>
      <c r="E207" s="25" t="s">
        <v>125</v>
      </c>
      <c r="F207" s="24" t="s">
        <v>125</v>
      </c>
      <c r="G207" s="28">
        <f t="shared" si="34"/>
        <v>0</v>
      </c>
      <c r="H207" s="29">
        <v>0</v>
      </c>
      <c r="I207" s="29">
        <v>0</v>
      </c>
      <c r="J207" s="29">
        <v>0</v>
      </c>
      <c r="K207" s="29">
        <v>0</v>
      </c>
      <c r="L207" s="24">
        <v>0</v>
      </c>
      <c r="M207" s="24">
        <v>0</v>
      </c>
      <c r="N207" s="29">
        <v>0</v>
      </c>
      <c r="O207" s="29">
        <v>0</v>
      </c>
      <c r="P207" s="29">
        <v>0</v>
      </c>
      <c r="Q207" s="29">
        <v>0</v>
      </c>
      <c r="R207" s="29">
        <v>0</v>
      </c>
      <c r="S207" s="27">
        <f t="shared" si="35"/>
        <v>0</v>
      </c>
    </row>
    <row r="208" spans="1:19" ht="63" x14ac:dyDescent="0.25">
      <c r="A208" s="25" t="s">
        <v>96</v>
      </c>
      <c r="B208" s="25" t="s">
        <v>97</v>
      </c>
      <c r="C208" s="25" t="s">
        <v>21</v>
      </c>
      <c r="D208" s="25" t="s">
        <v>125</v>
      </c>
      <c r="E208" s="25" t="s">
        <v>125</v>
      </c>
      <c r="F208" s="24" t="s">
        <v>125</v>
      </c>
      <c r="G208" s="28">
        <f t="shared" si="34"/>
        <v>0</v>
      </c>
      <c r="H208" s="29">
        <v>0</v>
      </c>
      <c r="I208" s="29">
        <v>0</v>
      </c>
      <c r="J208" s="29">
        <v>0</v>
      </c>
      <c r="K208" s="29">
        <v>0</v>
      </c>
      <c r="L208" s="24">
        <v>0</v>
      </c>
      <c r="M208" s="24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27">
        <f t="shared" si="35"/>
        <v>0</v>
      </c>
    </row>
    <row r="209" spans="1:19" ht="31.5" x14ac:dyDescent="0.25">
      <c r="A209" s="25" t="s">
        <v>98</v>
      </c>
      <c r="B209" s="25" t="s">
        <v>99</v>
      </c>
      <c r="C209" s="25" t="s">
        <v>21</v>
      </c>
      <c r="D209" s="25" t="s">
        <v>125</v>
      </c>
      <c r="E209" s="25" t="s">
        <v>125</v>
      </c>
      <c r="F209" s="24" t="s">
        <v>125</v>
      </c>
      <c r="G209" s="28">
        <f t="shared" si="34"/>
        <v>0</v>
      </c>
      <c r="H209" s="29">
        <v>0</v>
      </c>
      <c r="I209" s="29">
        <v>0</v>
      </c>
      <c r="J209" s="29">
        <v>0</v>
      </c>
      <c r="K209" s="29">
        <v>0</v>
      </c>
      <c r="L209" s="24">
        <v>0</v>
      </c>
      <c r="M209" s="24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7">
        <f t="shared" si="35"/>
        <v>0</v>
      </c>
    </row>
    <row r="210" spans="1:19" ht="47.25" x14ac:dyDescent="0.25">
      <c r="A210" s="25" t="s">
        <v>100</v>
      </c>
      <c r="B210" s="25" t="s">
        <v>101</v>
      </c>
      <c r="C210" s="25" t="s">
        <v>21</v>
      </c>
      <c r="D210" s="25" t="s">
        <v>125</v>
      </c>
      <c r="E210" s="25" t="s">
        <v>125</v>
      </c>
      <c r="F210" s="24" t="s">
        <v>125</v>
      </c>
      <c r="G210" s="28">
        <f t="shared" ref="G210:G273" si="40">SUM(H210:K210)</f>
        <v>0</v>
      </c>
      <c r="H210" s="29">
        <v>0</v>
      </c>
      <c r="I210" s="29">
        <v>0</v>
      </c>
      <c r="J210" s="29">
        <v>0</v>
      </c>
      <c r="K210" s="29">
        <v>0</v>
      </c>
      <c r="L210" s="24">
        <v>0</v>
      </c>
      <c r="M210" s="24">
        <v>0</v>
      </c>
      <c r="N210" s="29">
        <v>0</v>
      </c>
      <c r="O210" s="29">
        <v>0</v>
      </c>
      <c r="P210" s="29">
        <v>0</v>
      </c>
      <c r="Q210" s="29">
        <v>0</v>
      </c>
      <c r="R210" s="29">
        <v>0</v>
      </c>
      <c r="S210" s="27">
        <f t="shared" si="35"/>
        <v>0</v>
      </c>
    </row>
    <row r="211" spans="1:19" ht="63" x14ac:dyDescent="0.25">
      <c r="A211" s="25" t="s">
        <v>102</v>
      </c>
      <c r="B211" s="25" t="s">
        <v>103</v>
      </c>
      <c r="C211" s="25" t="s">
        <v>21</v>
      </c>
      <c r="D211" s="25" t="s">
        <v>125</v>
      </c>
      <c r="E211" s="25" t="s">
        <v>125</v>
      </c>
      <c r="F211" s="24" t="s">
        <v>125</v>
      </c>
      <c r="G211" s="28">
        <f t="shared" si="40"/>
        <v>0</v>
      </c>
      <c r="H211" s="29">
        <v>0</v>
      </c>
      <c r="I211" s="29">
        <v>0</v>
      </c>
      <c r="J211" s="29">
        <v>0</v>
      </c>
      <c r="K211" s="29">
        <v>0</v>
      </c>
      <c r="L211" s="24">
        <v>0</v>
      </c>
      <c r="M211" s="24">
        <v>0</v>
      </c>
      <c r="N211" s="29">
        <v>0</v>
      </c>
      <c r="O211" s="29">
        <v>0</v>
      </c>
      <c r="P211" s="29">
        <v>0</v>
      </c>
      <c r="Q211" s="29">
        <v>0</v>
      </c>
      <c r="R211" s="29">
        <v>0</v>
      </c>
      <c r="S211" s="27">
        <f t="shared" si="35"/>
        <v>0</v>
      </c>
    </row>
    <row r="212" spans="1:19" ht="63" x14ac:dyDescent="0.25">
      <c r="A212" s="25" t="s">
        <v>104</v>
      </c>
      <c r="B212" s="25" t="s">
        <v>105</v>
      </c>
      <c r="C212" s="25" t="s">
        <v>21</v>
      </c>
      <c r="D212" s="25" t="s">
        <v>125</v>
      </c>
      <c r="E212" s="25" t="s">
        <v>125</v>
      </c>
      <c r="F212" s="24" t="s">
        <v>125</v>
      </c>
      <c r="G212" s="28">
        <f t="shared" si="40"/>
        <v>0</v>
      </c>
      <c r="H212" s="29">
        <v>0</v>
      </c>
      <c r="I212" s="29">
        <v>0</v>
      </c>
      <c r="J212" s="29">
        <v>0</v>
      </c>
      <c r="K212" s="29">
        <v>0</v>
      </c>
      <c r="L212" s="24">
        <v>0</v>
      </c>
      <c r="M212" s="24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27">
        <f t="shared" si="35"/>
        <v>0</v>
      </c>
    </row>
    <row r="213" spans="1:19" ht="63" x14ac:dyDescent="0.25">
      <c r="A213" s="25" t="s">
        <v>106</v>
      </c>
      <c r="B213" s="25" t="s">
        <v>107</v>
      </c>
      <c r="C213" s="25" t="s">
        <v>21</v>
      </c>
      <c r="D213" s="25" t="s">
        <v>125</v>
      </c>
      <c r="E213" s="25" t="s">
        <v>125</v>
      </c>
      <c r="F213" s="24" t="s">
        <v>125</v>
      </c>
      <c r="G213" s="28">
        <f t="shared" si="40"/>
        <v>0</v>
      </c>
      <c r="H213" s="29">
        <v>0</v>
      </c>
      <c r="I213" s="29">
        <v>0</v>
      </c>
      <c r="J213" s="29">
        <v>0</v>
      </c>
      <c r="K213" s="29">
        <v>0</v>
      </c>
      <c r="L213" s="24">
        <v>0</v>
      </c>
      <c r="M213" s="24">
        <v>0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7">
        <f t="shared" si="35"/>
        <v>0</v>
      </c>
    </row>
    <row r="214" spans="1:19" ht="47.25" x14ac:dyDescent="0.25">
      <c r="A214" s="25" t="s">
        <v>108</v>
      </c>
      <c r="B214" s="25" t="s">
        <v>109</v>
      </c>
      <c r="C214" s="25" t="s">
        <v>21</v>
      </c>
      <c r="D214" s="25">
        <v>2023</v>
      </c>
      <c r="E214" s="25">
        <v>2027</v>
      </c>
      <c r="F214" s="24" t="s">
        <v>125</v>
      </c>
      <c r="G214" s="28">
        <f t="shared" si="40"/>
        <v>300.50119685876467</v>
      </c>
      <c r="H214" s="29">
        <f>H215+H229+H253</f>
        <v>40.932913224592191</v>
      </c>
      <c r="I214" s="29">
        <f>I215+I229+I253</f>
        <v>259.56828363417247</v>
      </c>
      <c r="J214" s="29">
        <f>J215+J229+J253</f>
        <v>0</v>
      </c>
      <c r="K214" s="29">
        <f>K215+K229+K253</f>
        <v>0</v>
      </c>
      <c r="L214" s="24">
        <v>0</v>
      </c>
      <c r="M214" s="24">
        <v>0</v>
      </c>
      <c r="N214" s="29">
        <f>N215+N229+N253</f>
        <v>46.704477041833336</v>
      </c>
      <c r="O214" s="29">
        <f>O215+O229+O253</f>
        <v>95.084234689840017</v>
      </c>
      <c r="P214" s="29">
        <f>P215+P229+P253</f>
        <v>40.29000020717168</v>
      </c>
      <c r="Q214" s="29">
        <f>Q215+Q229+Q253</f>
        <v>86.939962175450418</v>
      </c>
      <c r="R214" s="29">
        <f>R215+R229+R253</f>
        <v>31.482522744469257</v>
      </c>
      <c r="S214" s="27">
        <f t="shared" si="35"/>
        <v>300.50119685876467</v>
      </c>
    </row>
    <row r="215" spans="1:19" ht="47.25" x14ac:dyDescent="0.25">
      <c r="A215" s="25" t="s">
        <v>432</v>
      </c>
      <c r="B215" s="25" t="s">
        <v>120</v>
      </c>
      <c r="C215" s="25" t="s">
        <v>21</v>
      </c>
      <c r="D215" s="25">
        <v>2023</v>
      </c>
      <c r="E215" s="25">
        <v>2027</v>
      </c>
      <c r="F215" s="24" t="s">
        <v>125</v>
      </c>
      <c r="G215" s="28">
        <f t="shared" si="40"/>
        <v>87.556928102272011</v>
      </c>
      <c r="H215" s="29">
        <f>SUM(H216:H228)</f>
        <v>4.1903690717802675</v>
      </c>
      <c r="I215" s="29">
        <f>SUM(I216:I228)</f>
        <v>83.366559030491743</v>
      </c>
      <c r="J215" s="29">
        <f>SUM(J216:J228)</f>
        <v>0</v>
      </c>
      <c r="K215" s="29">
        <f>SUM(K216:K228)</f>
        <v>0</v>
      </c>
      <c r="L215" s="24">
        <v>0</v>
      </c>
      <c r="M215" s="24">
        <v>0</v>
      </c>
      <c r="N215" s="29">
        <f>SUM(N216:N228)</f>
        <v>20.93</v>
      </c>
      <c r="O215" s="29">
        <f>SUM(O216:O228)</f>
        <v>31.32074466666667</v>
      </c>
      <c r="P215" s="29">
        <f>SUM(P216:P228)</f>
        <v>11.356800000000002</v>
      </c>
      <c r="Q215" s="29">
        <f>SUM(Q216:Q228)</f>
        <v>15.218884983466669</v>
      </c>
      <c r="R215" s="29">
        <f>SUM(R216:R228)</f>
        <v>8.7304984521386668</v>
      </c>
      <c r="S215" s="27">
        <f t="shared" si="35"/>
        <v>87.556928102271996</v>
      </c>
    </row>
    <row r="216" spans="1:19" ht="31.5" x14ac:dyDescent="0.25">
      <c r="A216" s="25" t="s">
        <v>432</v>
      </c>
      <c r="B216" s="25" t="s">
        <v>433</v>
      </c>
      <c r="C216" s="25" t="s">
        <v>434</v>
      </c>
      <c r="D216" s="25">
        <v>2023</v>
      </c>
      <c r="E216" s="25">
        <v>2023</v>
      </c>
      <c r="F216" s="24" t="s">
        <v>125</v>
      </c>
      <c r="G216" s="28">
        <f t="shared" si="40"/>
        <v>14.560000000000002</v>
      </c>
      <c r="H216" s="29">
        <v>0.7280000000000002</v>
      </c>
      <c r="I216" s="29">
        <v>13.832000000000003</v>
      </c>
      <c r="J216" s="29">
        <v>0</v>
      </c>
      <c r="K216" s="29">
        <v>0</v>
      </c>
      <c r="L216" s="24">
        <v>0</v>
      </c>
      <c r="M216" s="24">
        <v>0</v>
      </c>
      <c r="N216" s="29">
        <v>14.560000000000002</v>
      </c>
      <c r="O216" s="29">
        <v>0</v>
      </c>
      <c r="P216" s="29">
        <v>0</v>
      </c>
      <c r="Q216" s="29">
        <v>0</v>
      </c>
      <c r="R216" s="29">
        <v>0</v>
      </c>
      <c r="S216" s="27">
        <f t="shared" ref="S216:S274" si="41">N216+O216+P216+Q216+R216</f>
        <v>14.560000000000002</v>
      </c>
    </row>
    <row r="217" spans="1:19" ht="31.5" x14ac:dyDescent="0.25">
      <c r="A217" s="25" t="s">
        <v>432</v>
      </c>
      <c r="B217" s="25" t="s">
        <v>435</v>
      </c>
      <c r="C217" s="25" t="s">
        <v>436</v>
      </c>
      <c r="D217" s="25">
        <v>2023</v>
      </c>
      <c r="E217" s="25">
        <v>2023</v>
      </c>
      <c r="F217" s="24" t="s">
        <v>125</v>
      </c>
      <c r="G217" s="28">
        <f t="shared" si="40"/>
        <v>3.1850000000000001</v>
      </c>
      <c r="H217" s="29">
        <v>0.15925</v>
      </c>
      <c r="I217" s="29">
        <v>3.0257499999999999</v>
      </c>
      <c r="J217" s="29">
        <v>0</v>
      </c>
      <c r="K217" s="29">
        <v>0</v>
      </c>
      <c r="L217" s="24">
        <v>0</v>
      </c>
      <c r="M217" s="24">
        <v>0</v>
      </c>
      <c r="N217" s="29">
        <v>3.1850000000000001</v>
      </c>
      <c r="O217" s="29">
        <v>0</v>
      </c>
      <c r="P217" s="29">
        <v>0</v>
      </c>
      <c r="Q217" s="29">
        <v>0</v>
      </c>
      <c r="R217" s="29">
        <v>0</v>
      </c>
      <c r="S217" s="27">
        <f t="shared" si="41"/>
        <v>3.1850000000000001</v>
      </c>
    </row>
    <row r="218" spans="1:19" ht="31.5" x14ac:dyDescent="0.25">
      <c r="A218" s="25" t="s">
        <v>432</v>
      </c>
      <c r="B218" s="25" t="s">
        <v>437</v>
      </c>
      <c r="C218" s="25" t="s">
        <v>438</v>
      </c>
      <c r="D218" s="25">
        <v>2023</v>
      </c>
      <c r="E218" s="25">
        <v>2023</v>
      </c>
      <c r="F218" s="24" t="s">
        <v>125</v>
      </c>
      <c r="G218" s="28">
        <f t="shared" si="40"/>
        <v>3.1850000000000001</v>
      </c>
      <c r="H218" s="29">
        <v>0.15925</v>
      </c>
      <c r="I218" s="29">
        <v>3.0257499999999999</v>
      </c>
      <c r="J218" s="29">
        <v>0</v>
      </c>
      <c r="K218" s="29">
        <v>0</v>
      </c>
      <c r="L218" s="24">
        <v>0</v>
      </c>
      <c r="M218" s="24">
        <v>0</v>
      </c>
      <c r="N218" s="29">
        <v>3.1850000000000001</v>
      </c>
      <c r="O218" s="29">
        <v>0</v>
      </c>
      <c r="P218" s="29">
        <v>0</v>
      </c>
      <c r="Q218" s="29">
        <v>0</v>
      </c>
      <c r="R218" s="29">
        <v>0</v>
      </c>
      <c r="S218" s="27">
        <f t="shared" si="41"/>
        <v>3.1850000000000001</v>
      </c>
    </row>
    <row r="219" spans="1:19" ht="31.5" x14ac:dyDescent="0.25">
      <c r="A219" s="25" t="s">
        <v>432</v>
      </c>
      <c r="B219" s="25" t="s">
        <v>439</v>
      </c>
      <c r="C219" s="25" t="s">
        <v>440</v>
      </c>
      <c r="D219" s="25">
        <v>2024</v>
      </c>
      <c r="E219" s="25">
        <v>2024</v>
      </c>
      <c r="F219" s="24" t="s">
        <v>125</v>
      </c>
      <c r="G219" s="28">
        <f t="shared" si="40"/>
        <v>7.7613813333333344</v>
      </c>
      <c r="H219" s="29">
        <v>0.38806906666666674</v>
      </c>
      <c r="I219" s="29">
        <v>7.3733122666666677</v>
      </c>
      <c r="J219" s="29">
        <v>0</v>
      </c>
      <c r="K219" s="29">
        <v>0</v>
      </c>
      <c r="L219" s="24">
        <v>0</v>
      </c>
      <c r="M219" s="24">
        <v>0</v>
      </c>
      <c r="N219" s="29">
        <v>0</v>
      </c>
      <c r="O219" s="29">
        <v>7.7613813333333344</v>
      </c>
      <c r="P219" s="29">
        <v>0</v>
      </c>
      <c r="Q219" s="29">
        <v>0</v>
      </c>
      <c r="R219" s="29">
        <v>0</v>
      </c>
      <c r="S219" s="27">
        <f t="shared" si="41"/>
        <v>7.7613813333333344</v>
      </c>
    </row>
    <row r="220" spans="1:19" ht="31.5" x14ac:dyDescent="0.25">
      <c r="A220" s="25" t="s">
        <v>432</v>
      </c>
      <c r="B220" s="25" t="s">
        <v>441</v>
      </c>
      <c r="C220" s="25" t="s">
        <v>442</v>
      </c>
      <c r="D220" s="25">
        <v>2024</v>
      </c>
      <c r="E220" s="25">
        <v>2024</v>
      </c>
      <c r="F220" s="24" t="s">
        <v>125</v>
      </c>
      <c r="G220" s="28">
        <f t="shared" si="40"/>
        <v>5.6714666666666673</v>
      </c>
      <c r="H220" s="29">
        <v>0.2835733333333334</v>
      </c>
      <c r="I220" s="29">
        <v>5.3878933333333343</v>
      </c>
      <c r="J220" s="29">
        <v>0</v>
      </c>
      <c r="K220" s="29">
        <v>0</v>
      </c>
      <c r="L220" s="24">
        <v>0</v>
      </c>
      <c r="M220" s="24">
        <v>0</v>
      </c>
      <c r="N220" s="29">
        <v>0</v>
      </c>
      <c r="O220" s="29">
        <v>5.6714666666666673</v>
      </c>
      <c r="P220" s="29">
        <v>0</v>
      </c>
      <c r="Q220" s="29">
        <v>0</v>
      </c>
      <c r="R220" s="29">
        <v>0</v>
      </c>
      <c r="S220" s="27">
        <f t="shared" si="41"/>
        <v>5.6714666666666673</v>
      </c>
    </row>
    <row r="221" spans="1:19" ht="31.5" x14ac:dyDescent="0.25">
      <c r="A221" s="25" t="s">
        <v>432</v>
      </c>
      <c r="B221" s="25" t="s">
        <v>443</v>
      </c>
      <c r="C221" s="25" t="s">
        <v>444</v>
      </c>
      <c r="D221" s="25">
        <v>2024</v>
      </c>
      <c r="E221" s="25">
        <v>2024</v>
      </c>
      <c r="F221" s="24" t="s">
        <v>125</v>
      </c>
      <c r="G221" s="28">
        <f t="shared" si="40"/>
        <v>3.7495466666666672</v>
      </c>
      <c r="H221" s="29">
        <v>0</v>
      </c>
      <c r="I221" s="29">
        <v>3.7495466666666672</v>
      </c>
      <c r="J221" s="29">
        <v>0</v>
      </c>
      <c r="K221" s="29">
        <v>0</v>
      </c>
      <c r="L221" s="24">
        <v>0</v>
      </c>
      <c r="M221" s="24">
        <v>0</v>
      </c>
      <c r="N221" s="29">
        <v>0</v>
      </c>
      <c r="O221" s="29">
        <v>3.7495466666666672</v>
      </c>
      <c r="P221" s="29">
        <v>0</v>
      </c>
      <c r="Q221" s="29">
        <v>0</v>
      </c>
      <c r="R221" s="29">
        <v>0</v>
      </c>
      <c r="S221" s="27">
        <f t="shared" si="41"/>
        <v>3.7495466666666672</v>
      </c>
    </row>
    <row r="222" spans="1:19" x14ac:dyDescent="0.25">
      <c r="A222" s="25" t="s">
        <v>432</v>
      </c>
      <c r="B222" s="25" t="s">
        <v>445</v>
      </c>
      <c r="C222" s="25" t="s">
        <v>446</v>
      </c>
      <c r="D222" s="25">
        <v>2024</v>
      </c>
      <c r="E222" s="25">
        <v>2024</v>
      </c>
      <c r="F222" s="24" t="s">
        <v>125</v>
      </c>
      <c r="G222" s="28">
        <f t="shared" si="40"/>
        <v>14.138350000000001</v>
      </c>
      <c r="H222" s="29">
        <v>0.70691750000000009</v>
      </c>
      <c r="I222" s="29">
        <v>13.431432500000001</v>
      </c>
      <c r="J222" s="29">
        <v>0</v>
      </c>
      <c r="K222" s="29">
        <v>0</v>
      </c>
      <c r="L222" s="24">
        <v>0</v>
      </c>
      <c r="M222" s="24">
        <v>0</v>
      </c>
      <c r="N222" s="29">
        <v>0</v>
      </c>
      <c r="O222" s="29">
        <v>14.138350000000001</v>
      </c>
      <c r="P222" s="29">
        <v>0</v>
      </c>
      <c r="Q222" s="29">
        <v>0</v>
      </c>
      <c r="R222" s="29">
        <v>0</v>
      </c>
      <c r="S222" s="27">
        <f t="shared" si="41"/>
        <v>14.138350000000001</v>
      </c>
    </row>
    <row r="223" spans="1:19" ht="31.5" x14ac:dyDescent="0.25">
      <c r="A223" s="25" t="s">
        <v>432</v>
      </c>
      <c r="B223" s="25" t="s">
        <v>447</v>
      </c>
      <c r="C223" s="25" t="s">
        <v>448</v>
      </c>
      <c r="D223" s="25">
        <v>2025</v>
      </c>
      <c r="E223" s="25">
        <v>2025</v>
      </c>
      <c r="F223" s="24" t="s">
        <v>125</v>
      </c>
      <c r="G223" s="28">
        <f t="shared" si="40"/>
        <v>3.1546666666666674</v>
      </c>
      <c r="H223" s="29">
        <v>0.15773333333333339</v>
      </c>
      <c r="I223" s="29">
        <v>2.9969333333333341</v>
      </c>
      <c r="J223" s="29">
        <v>0</v>
      </c>
      <c r="K223" s="29">
        <v>0</v>
      </c>
      <c r="L223" s="24">
        <v>0</v>
      </c>
      <c r="M223" s="24">
        <v>0</v>
      </c>
      <c r="N223" s="29">
        <v>0</v>
      </c>
      <c r="O223" s="29">
        <v>0</v>
      </c>
      <c r="P223" s="29">
        <v>3.1546666666666674</v>
      </c>
      <c r="Q223" s="29">
        <v>0</v>
      </c>
      <c r="R223" s="29">
        <v>0</v>
      </c>
      <c r="S223" s="27">
        <f t="shared" si="41"/>
        <v>3.1546666666666674</v>
      </c>
    </row>
    <row r="224" spans="1:19" ht="31.5" x14ac:dyDescent="0.25">
      <c r="A224" s="25" t="s">
        <v>432</v>
      </c>
      <c r="B224" s="25" t="s">
        <v>449</v>
      </c>
      <c r="C224" s="25" t="s">
        <v>450</v>
      </c>
      <c r="D224" s="25">
        <v>2025</v>
      </c>
      <c r="E224" s="25">
        <v>2025</v>
      </c>
      <c r="F224" s="24" t="s">
        <v>125</v>
      </c>
      <c r="G224" s="28">
        <f t="shared" si="40"/>
        <v>3.2808533333333338</v>
      </c>
      <c r="H224" s="29">
        <v>0.1640426666666667</v>
      </c>
      <c r="I224" s="29">
        <v>3.1168106666666673</v>
      </c>
      <c r="J224" s="29">
        <v>0</v>
      </c>
      <c r="K224" s="29">
        <v>0</v>
      </c>
      <c r="L224" s="24">
        <v>0</v>
      </c>
      <c r="M224" s="24">
        <v>0</v>
      </c>
      <c r="N224" s="29">
        <v>0</v>
      </c>
      <c r="O224" s="29">
        <v>0</v>
      </c>
      <c r="P224" s="29">
        <v>3.2808533333333338</v>
      </c>
      <c r="Q224" s="29">
        <v>0</v>
      </c>
      <c r="R224" s="29">
        <v>0</v>
      </c>
      <c r="S224" s="27">
        <f t="shared" si="41"/>
        <v>3.2808533333333338</v>
      </c>
    </row>
    <row r="225" spans="1:19" ht="31.5" x14ac:dyDescent="0.25">
      <c r="A225" s="25" t="s">
        <v>432</v>
      </c>
      <c r="B225" s="25" t="s">
        <v>451</v>
      </c>
      <c r="C225" s="25" t="s">
        <v>452</v>
      </c>
      <c r="D225" s="25">
        <v>2025</v>
      </c>
      <c r="E225" s="25">
        <v>2025</v>
      </c>
      <c r="F225" s="24" t="s">
        <v>125</v>
      </c>
      <c r="G225" s="28">
        <f t="shared" si="40"/>
        <v>4.9212800000000003</v>
      </c>
      <c r="H225" s="29">
        <v>0.24606400000000003</v>
      </c>
      <c r="I225" s="29">
        <v>4.6752160000000007</v>
      </c>
      <c r="J225" s="29">
        <v>0</v>
      </c>
      <c r="K225" s="29">
        <v>0</v>
      </c>
      <c r="L225" s="24">
        <v>0</v>
      </c>
      <c r="M225" s="24">
        <v>0</v>
      </c>
      <c r="N225" s="29">
        <v>0</v>
      </c>
      <c r="O225" s="29">
        <v>0</v>
      </c>
      <c r="P225" s="29">
        <v>4.9212800000000003</v>
      </c>
      <c r="Q225" s="29">
        <v>0</v>
      </c>
      <c r="R225" s="29">
        <v>0</v>
      </c>
      <c r="S225" s="27">
        <f t="shared" si="41"/>
        <v>4.9212800000000003</v>
      </c>
    </row>
    <row r="226" spans="1:19" ht="31.5" x14ac:dyDescent="0.25">
      <c r="A226" s="25" t="s">
        <v>432</v>
      </c>
      <c r="B226" s="25" t="s">
        <v>453</v>
      </c>
      <c r="C226" s="25" t="s">
        <v>454</v>
      </c>
      <c r="D226" s="25">
        <v>2026</v>
      </c>
      <c r="E226" s="25">
        <v>2026</v>
      </c>
      <c r="F226" s="24" t="s">
        <v>125</v>
      </c>
      <c r="G226" s="28">
        <f t="shared" si="40"/>
        <v>6.8241749333333352</v>
      </c>
      <c r="H226" s="29">
        <v>0.34120874666666678</v>
      </c>
      <c r="I226" s="29">
        <v>6.4829661866666681</v>
      </c>
      <c r="J226" s="29">
        <v>0</v>
      </c>
      <c r="K226" s="29">
        <v>0</v>
      </c>
      <c r="L226" s="24">
        <v>0</v>
      </c>
      <c r="M226" s="24">
        <v>0</v>
      </c>
      <c r="N226" s="29">
        <v>0</v>
      </c>
      <c r="O226" s="29">
        <v>0</v>
      </c>
      <c r="P226" s="29">
        <v>0</v>
      </c>
      <c r="Q226" s="29">
        <v>6.8241749333333352</v>
      </c>
      <c r="R226" s="29">
        <v>0</v>
      </c>
      <c r="S226" s="27">
        <f t="shared" si="41"/>
        <v>6.8241749333333352</v>
      </c>
    </row>
    <row r="227" spans="1:19" ht="31.5" x14ac:dyDescent="0.25">
      <c r="A227" s="25" t="s">
        <v>432</v>
      </c>
      <c r="B227" s="25" t="s">
        <v>455</v>
      </c>
      <c r="C227" s="25" t="s">
        <v>456</v>
      </c>
      <c r="D227" s="25">
        <v>2026</v>
      </c>
      <c r="E227" s="25">
        <v>2026</v>
      </c>
      <c r="F227" s="24" t="s">
        <v>125</v>
      </c>
      <c r="G227" s="28">
        <f t="shared" si="40"/>
        <v>8.3947100501333338</v>
      </c>
      <c r="H227" s="29">
        <v>0.41973550250666669</v>
      </c>
      <c r="I227" s="29">
        <v>7.9749745476266671</v>
      </c>
      <c r="J227" s="29">
        <v>0</v>
      </c>
      <c r="K227" s="29">
        <v>0</v>
      </c>
      <c r="L227" s="24">
        <v>0</v>
      </c>
      <c r="M227" s="24">
        <v>0</v>
      </c>
      <c r="N227" s="29">
        <v>0</v>
      </c>
      <c r="O227" s="29">
        <v>0</v>
      </c>
      <c r="P227" s="29">
        <v>0</v>
      </c>
      <c r="Q227" s="29">
        <v>8.3947100501333338</v>
      </c>
      <c r="R227" s="29">
        <v>0</v>
      </c>
      <c r="S227" s="27">
        <f t="shared" si="41"/>
        <v>8.3947100501333338</v>
      </c>
    </row>
    <row r="228" spans="1:19" ht="31.5" x14ac:dyDescent="0.25">
      <c r="A228" s="25" t="s">
        <v>432</v>
      </c>
      <c r="B228" s="25" t="s">
        <v>457</v>
      </c>
      <c r="C228" s="25" t="s">
        <v>458</v>
      </c>
      <c r="D228" s="25">
        <v>2027</v>
      </c>
      <c r="E228" s="25">
        <v>2027</v>
      </c>
      <c r="F228" s="24" t="s">
        <v>125</v>
      </c>
      <c r="G228" s="28">
        <f t="shared" si="40"/>
        <v>8.7304984521386668</v>
      </c>
      <c r="H228" s="29">
        <v>0.43652492260693337</v>
      </c>
      <c r="I228" s="29">
        <v>8.2939735295317334</v>
      </c>
      <c r="J228" s="29">
        <v>0</v>
      </c>
      <c r="K228" s="29">
        <v>0</v>
      </c>
      <c r="L228" s="24">
        <v>0</v>
      </c>
      <c r="M228" s="24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8.7304984521386668</v>
      </c>
      <c r="S228" s="27">
        <f t="shared" si="41"/>
        <v>8.7304984521386668</v>
      </c>
    </row>
    <row r="229" spans="1:19" ht="31.5" x14ac:dyDescent="0.25">
      <c r="A229" s="25" t="s">
        <v>459</v>
      </c>
      <c r="B229" s="25" t="s">
        <v>121</v>
      </c>
      <c r="C229" s="25" t="s">
        <v>21</v>
      </c>
      <c r="D229" s="25">
        <v>2023</v>
      </c>
      <c r="E229" s="25">
        <v>2027</v>
      </c>
      <c r="F229" s="24" t="s">
        <v>125</v>
      </c>
      <c r="G229" s="28">
        <f t="shared" si="40"/>
        <v>200.4019019780068</v>
      </c>
      <c r="H229" s="29">
        <f>SUM(H230:H252)</f>
        <v>35.155609797800672</v>
      </c>
      <c r="I229" s="29">
        <f t="shared" ref="I229:K229" si="42">SUM(I230:I252)</f>
        <v>165.24629218020613</v>
      </c>
      <c r="J229" s="29">
        <f t="shared" si="42"/>
        <v>0</v>
      </c>
      <c r="K229" s="29">
        <f t="shared" si="42"/>
        <v>0</v>
      </c>
      <c r="L229" s="24">
        <v>0</v>
      </c>
      <c r="M229" s="24">
        <v>0</v>
      </c>
      <c r="N229" s="29">
        <f>SUM(N230:N252)</f>
        <v>23.279881208500001</v>
      </c>
      <c r="O229" s="29">
        <f>SUM(O230:O252)</f>
        <v>61.090466794800001</v>
      </c>
      <c r="P229" s="29">
        <f>SUM(P230:P252)</f>
        <v>27.393127593285808</v>
      </c>
      <c r="Q229" s="29">
        <f>SUM(Q230:Q252)</f>
        <v>65.886402089090438</v>
      </c>
      <c r="R229" s="29">
        <f>SUM(R230:R252)</f>
        <v>22.752024292330589</v>
      </c>
      <c r="S229" s="27">
        <f t="shared" si="41"/>
        <v>200.40190197800683</v>
      </c>
    </row>
    <row r="230" spans="1:19" ht="31.5" x14ac:dyDescent="0.25">
      <c r="A230" s="25" t="s">
        <v>459</v>
      </c>
      <c r="B230" s="25" t="s">
        <v>460</v>
      </c>
      <c r="C230" s="25" t="s">
        <v>461</v>
      </c>
      <c r="D230" s="25">
        <v>2023</v>
      </c>
      <c r="E230" s="25">
        <v>2023</v>
      </c>
      <c r="F230" s="24" t="s">
        <v>125</v>
      </c>
      <c r="G230" s="28">
        <f t="shared" si="40"/>
        <v>7.8333333333333339</v>
      </c>
      <c r="H230" s="29">
        <v>0.78333333333333344</v>
      </c>
      <c r="I230" s="29">
        <v>7.0500000000000007</v>
      </c>
      <c r="J230" s="29">
        <v>0</v>
      </c>
      <c r="K230" s="29">
        <v>0</v>
      </c>
      <c r="L230" s="24">
        <v>0</v>
      </c>
      <c r="M230" s="24">
        <v>0</v>
      </c>
      <c r="N230" s="29">
        <v>7.8333333333333339</v>
      </c>
      <c r="O230" s="29">
        <v>0</v>
      </c>
      <c r="P230" s="29">
        <v>0</v>
      </c>
      <c r="Q230" s="29">
        <v>0</v>
      </c>
      <c r="R230" s="29">
        <v>0</v>
      </c>
      <c r="S230" s="27">
        <f t="shared" si="41"/>
        <v>7.8333333333333339</v>
      </c>
    </row>
    <row r="231" spans="1:19" x14ac:dyDescent="0.25">
      <c r="A231" s="25" t="s">
        <v>459</v>
      </c>
      <c r="B231" s="25" t="s">
        <v>462</v>
      </c>
      <c r="C231" s="25" t="s">
        <v>463</v>
      </c>
      <c r="D231" s="25">
        <v>2023</v>
      </c>
      <c r="E231" s="25">
        <v>2026</v>
      </c>
      <c r="F231" s="24" t="s">
        <v>125</v>
      </c>
      <c r="G231" s="28">
        <f t="shared" si="40"/>
        <v>16.794910666666667</v>
      </c>
      <c r="H231" s="29">
        <v>16.794910666666667</v>
      </c>
      <c r="I231" s="29">
        <v>0</v>
      </c>
      <c r="J231" s="29">
        <v>0</v>
      </c>
      <c r="K231" s="29">
        <v>0</v>
      </c>
      <c r="L231" s="24">
        <v>0</v>
      </c>
      <c r="M231" s="24">
        <v>0</v>
      </c>
      <c r="N231" s="29">
        <v>4.3333333333333339</v>
      </c>
      <c r="O231" s="29">
        <v>3.5040166666666672</v>
      </c>
      <c r="P231" s="29">
        <v>4.0831500000000007</v>
      </c>
      <c r="Q231" s="29">
        <v>4.8744106666666678</v>
      </c>
      <c r="R231" s="29">
        <v>0</v>
      </c>
      <c r="S231" s="27">
        <f t="shared" si="41"/>
        <v>16.794910666666667</v>
      </c>
    </row>
    <row r="232" spans="1:19" ht="31.5" x14ac:dyDescent="0.25">
      <c r="A232" s="25" t="s">
        <v>459</v>
      </c>
      <c r="B232" s="25" t="s">
        <v>464</v>
      </c>
      <c r="C232" s="25" t="s">
        <v>465</v>
      </c>
      <c r="D232" s="25">
        <v>2023</v>
      </c>
      <c r="E232" s="25">
        <v>2023</v>
      </c>
      <c r="F232" s="24" t="s">
        <v>125</v>
      </c>
      <c r="G232" s="28">
        <f t="shared" si="40"/>
        <v>1.5921000000000001</v>
      </c>
      <c r="H232" s="29">
        <v>0.15921000000000002</v>
      </c>
      <c r="I232" s="29">
        <v>1.43289</v>
      </c>
      <c r="J232" s="29">
        <v>0</v>
      </c>
      <c r="K232" s="29">
        <v>0</v>
      </c>
      <c r="L232" s="24">
        <v>0</v>
      </c>
      <c r="M232" s="24">
        <v>0</v>
      </c>
      <c r="N232" s="29">
        <v>1.5921000000000001</v>
      </c>
      <c r="O232" s="29">
        <v>0</v>
      </c>
      <c r="P232" s="29">
        <v>0</v>
      </c>
      <c r="Q232" s="29">
        <v>0</v>
      </c>
      <c r="R232" s="29">
        <v>0</v>
      </c>
      <c r="S232" s="27">
        <f t="shared" si="41"/>
        <v>1.5921000000000001</v>
      </c>
    </row>
    <row r="233" spans="1:19" ht="31.5" x14ac:dyDescent="0.25">
      <c r="A233" s="25" t="s">
        <v>459</v>
      </c>
      <c r="B233" s="25" t="s">
        <v>466</v>
      </c>
      <c r="C233" s="25" t="s">
        <v>467</v>
      </c>
      <c r="D233" s="25">
        <v>2023</v>
      </c>
      <c r="E233" s="25">
        <v>2023</v>
      </c>
      <c r="F233" s="24" t="s">
        <v>125</v>
      </c>
      <c r="G233" s="28">
        <f t="shared" si="40"/>
        <v>3.8601573333333334</v>
      </c>
      <c r="H233" s="29">
        <v>0.38601573333333339</v>
      </c>
      <c r="I233" s="29">
        <v>3.4741416000000003</v>
      </c>
      <c r="J233" s="29">
        <v>0</v>
      </c>
      <c r="K233" s="29">
        <v>0</v>
      </c>
      <c r="L233" s="24">
        <v>0</v>
      </c>
      <c r="M233" s="24">
        <v>0</v>
      </c>
      <c r="N233" s="29">
        <v>3.8601573333333334</v>
      </c>
      <c r="O233" s="29">
        <v>0</v>
      </c>
      <c r="P233" s="29">
        <v>0</v>
      </c>
      <c r="Q233" s="29">
        <v>0</v>
      </c>
      <c r="R233" s="29">
        <v>0</v>
      </c>
      <c r="S233" s="27">
        <f t="shared" si="41"/>
        <v>3.8601573333333334</v>
      </c>
    </row>
    <row r="234" spans="1:19" ht="31.5" x14ac:dyDescent="0.25">
      <c r="A234" s="25" t="s">
        <v>459</v>
      </c>
      <c r="B234" s="25" t="s">
        <v>468</v>
      </c>
      <c r="C234" s="25" t="s">
        <v>469</v>
      </c>
      <c r="D234" s="25">
        <v>2023</v>
      </c>
      <c r="E234" s="25">
        <v>2023</v>
      </c>
      <c r="F234" s="24" t="s">
        <v>125</v>
      </c>
      <c r="G234" s="28">
        <f t="shared" si="40"/>
        <v>1.6666666666666667</v>
      </c>
      <c r="H234" s="29">
        <v>0.16666666666666669</v>
      </c>
      <c r="I234" s="29">
        <v>1.5</v>
      </c>
      <c r="J234" s="29">
        <v>0</v>
      </c>
      <c r="K234" s="29">
        <v>0</v>
      </c>
      <c r="L234" s="24">
        <v>0</v>
      </c>
      <c r="M234" s="24">
        <v>0</v>
      </c>
      <c r="N234" s="29">
        <v>1.6666666666666667</v>
      </c>
      <c r="O234" s="29">
        <v>0</v>
      </c>
      <c r="P234" s="29">
        <v>0</v>
      </c>
      <c r="Q234" s="29">
        <v>0</v>
      </c>
      <c r="R234" s="29">
        <v>0</v>
      </c>
      <c r="S234" s="27">
        <f t="shared" si="41"/>
        <v>1.6666666666666667</v>
      </c>
    </row>
    <row r="235" spans="1:19" ht="31.5" x14ac:dyDescent="0.25">
      <c r="A235" s="25" t="s">
        <v>459</v>
      </c>
      <c r="B235" s="25" t="s">
        <v>470</v>
      </c>
      <c r="C235" s="25" t="s">
        <v>471</v>
      </c>
      <c r="D235" s="25">
        <v>2023</v>
      </c>
      <c r="E235" s="25">
        <v>2023</v>
      </c>
      <c r="F235" s="24" t="s">
        <v>125</v>
      </c>
      <c r="G235" s="28">
        <f t="shared" si="40"/>
        <v>1.9141438751666671</v>
      </c>
      <c r="H235" s="29">
        <v>0.19141438751666673</v>
      </c>
      <c r="I235" s="29">
        <v>1.7227294876500003</v>
      </c>
      <c r="J235" s="29">
        <v>0</v>
      </c>
      <c r="K235" s="29">
        <v>0</v>
      </c>
      <c r="L235" s="24">
        <v>0</v>
      </c>
      <c r="M235" s="24">
        <v>0</v>
      </c>
      <c r="N235" s="29">
        <v>1.9141438751666671</v>
      </c>
      <c r="O235" s="29">
        <v>0</v>
      </c>
      <c r="P235" s="29">
        <v>0</v>
      </c>
      <c r="Q235" s="29">
        <v>0</v>
      </c>
      <c r="R235" s="29">
        <v>0</v>
      </c>
      <c r="S235" s="27">
        <f t="shared" si="41"/>
        <v>1.9141438751666671</v>
      </c>
    </row>
    <row r="236" spans="1:19" ht="31.5" x14ac:dyDescent="0.25">
      <c r="A236" s="25" t="s">
        <v>459</v>
      </c>
      <c r="B236" s="25" t="s">
        <v>472</v>
      </c>
      <c r="C236" s="25" t="s">
        <v>473</v>
      </c>
      <c r="D236" s="25">
        <v>2023</v>
      </c>
      <c r="E236" s="25">
        <v>2023</v>
      </c>
      <c r="F236" s="24" t="s">
        <v>125</v>
      </c>
      <c r="G236" s="28">
        <f t="shared" si="40"/>
        <v>2.0801466666666668</v>
      </c>
      <c r="H236" s="29">
        <v>0.20801466666666668</v>
      </c>
      <c r="I236" s="29">
        <v>1.8721320000000001</v>
      </c>
      <c r="J236" s="29">
        <v>0</v>
      </c>
      <c r="K236" s="29">
        <v>0</v>
      </c>
      <c r="L236" s="24">
        <v>0</v>
      </c>
      <c r="M236" s="24">
        <v>0</v>
      </c>
      <c r="N236" s="29">
        <v>2.0801466666666668</v>
      </c>
      <c r="O236" s="29">
        <v>0</v>
      </c>
      <c r="P236" s="29">
        <v>0</v>
      </c>
      <c r="Q236" s="29">
        <v>0</v>
      </c>
      <c r="R236" s="29">
        <v>0</v>
      </c>
      <c r="S236" s="27">
        <f t="shared" si="41"/>
        <v>2.0801466666666668</v>
      </c>
    </row>
    <row r="237" spans="1:19" ht="47.25" x14ac:dyDescent="0.25">
      <c r="A237" s="25" t="s">
        <v>459</v>
      </c>
      <c r="B237" s="25" t="s">
        <v>474</v>
      </c>
      <c r="C237" s="25" t="s">
        <v>475</v>
      </c>
      <c r="D237" s="25">
        <v>2024</v>
      </c>
      <c r="E237" s="25">
        <v>2024</v>
      </c>
      <c r="F237" s="24" t="s">
        <v>125</v>
      </c>
      <c r="G237" s="28">
        <f t="shared" si="40"/>
        <v>8.3333333333333339</v>
      </c>
      <c r="H237" s="29">
        <v>0.83333333333333348</v>
      </c>
      <c r="I237" s="29">
        <v>7.5</v>
      </c>
      <c r="J237" s="29">
        <v>0</v>
      </c>
      <c r="K237" s="29">
        <v>0</v>
      </c>
      <c r="L237" s="24">
        <v>0</v>
      </c>
      <c r="M237" s="24">
        <v>0</v>
      </c>
      <c r="N237" s="29">
        <v>0</v>
      </c>
      <c r="O237" s="29">
        <v>8.3333333333333339</v>
      </c>
      <c r="P237" s="29">
        <v>0</v>
      </c>
      <c r="Q237" s="29">
        <v>0</v>
      </c>
      <c r="R237" s="29">
        <v>0</v>
      </c>
      <c r="S237" s="27">
        <f t="shared" si="41"/>
        <v>8.3333333333333339</v>
      </c>
    </row>
    <row r="238" spans="1:19" ht="47.25" x14ac:dyDescent="0.25">
      <c r="A238" s="25" t="s">
        <v>459</v>
      </c>
      <c r="B238" s="25" t="s">
        <v>476</v>
      </c>
      <c r="C238" s="25" t="s">
        <v>477</v>
      </c>
      <c r="D238" s="25">
        <v>2024</v>
      </c>
      <c r="E238" s="25">
        <v>2024</v>
      </c>
      <c r="F238" s="24" t="s">
        <v>125</v>
      </c>
      <c r="G238" s="28">
        <f t="shared" si="40"/>
        <v>2.7494839840000003</v>
      </c>
      <c r="H238" s="29">
        <v>0.27494839840000002</v>
      </c>
      <c r="I238" s="29">
        <v>2.4745355856000004</v>
      </c>
      <c r="J238" s="29">
        <v>0</v>
      </c>
      <c r="K238" s="29">
        <v>0</v>
      </c>
      <c r="L238" s="24">
        <v>0</v>
      </c>
      <c r="M238" s="24">
        <v>0</v>
      </c>
      <c r="N238" s="29">
        <v>0</v>
      </c>
      <c r="O238" s="29">
        <v>2.7494839840000003</v>
      </c>
      <c r="P238" s="29">
        <v>0</v>
      </c>
      <c r="Q238" s="29">
        <v>0</v>
      </c>
      <c r="R238" s="29">
        <v>0</v>
      </c>
      <c r="S238" s="27">
        <f t="shared" si="41"/>
        <v>2.7494839840000003</v>
      </c>
    </row>
    <row r="239" spans="1:19" ht="47.25" x14ac:dyDescent="0.25">
      <c r="A239" s="25" t="s">
        <v>459</v>
      </c>
      <c r="B239" s="25" t="s">
        <v>478</v>
      </c>
      <c r="C239" s="25" t="s">
        <v>479</v>
      </c>
      <c r="D239" s="25">
        <v>2024</v>
      </c>
      <c r="E239" s="25">
        <v>2027</v>
      </c>
      <c r="F239" s="24" t="s">
        <v>125</v>
      </c>
      <c r="G239" s="28">
        <f t="shared" si="40"/>
        <v>114.89606406748305</v>
      </c>
      <c r="H239" s="29">
        <v>11.489606406748306</v>
      </c>
      <c r="I239" s="29">
        <v>103.40645766073474</v>
      </c>
      <c r="J239" s="29">
        <v>0</v>
      </c>
      <c r="K239" s="29">
        <v>0</v>
      </c>
      <c r="L239" s="24">
        <v>0</v>
      </c>
      <c r="M239" s="24">
        <v>0</v>
      </c>
      <c r="N239" s="29">
        <v>0</v>
      </c>
      <c r="O239" s="29">
        <v>46.503632810799999</v>
      </c>
      <c r="P239" s="29">
        <v>0</v>
      </c>
      <c r="Q239" s="29">
        <v>46.929442772883839</v>
      </c>
      <c r="R239" s="29">
        <v>21.462988483799226</v>
      </c>
      <c r="S239" s="27">
        <f t="shared" si="41"/>
        <v>114.89606406748305</v>
      </c>
    </row>
    <row r="240" spans="1:19" ht="47.25" x14ac:dyDescent="0.25">
      <c r="A240" s="25" t="s">
        <v>459</v>
      </c>
      <c r="B240" s="25" t="s">
        <v>480</v>
      </c>
      <c r="C240" s="25" t="s">
        <v>481</v>
      </c>
      <c r="D240" s="25">
        <v>2025</v>
      </c>
      <c r="E240" s="25">
        <v>2025</v>
      </c>
      <c r="F240" s="24" t="s">
        <v>125</v>
      </c>
      <c r="G240" s="28">
        <f t="shared" si="40"/>
        <v>4.5643764673850056</v>
      </c>
      <c r="H240" s="29">
        <v>0.45643764673850057</v>
      </c>
      <c r="I240" s="29">
        <v>4.1079388206465053</v>
      </c>
      <c r="J240" s="29">
        <v>0</v>
      </c>
      <c r="K240" s="29">
        <v>0</v>
      </c>
      <c r="L240" s="24">
        <v>0</v>
      </c>
      <c r="M240" s="24">
        <v>0</v>
      </c>
      <c r="N240" s="29">
        <v>0</v>
      </c>
      <c r="O240" s="29">
        <v>0</v>
      </c>
      <c r="P240" s="29">
        <v>4.5643764673850056</v>
      </c>
      <c r="Q240" s="29">
        <v>0</v>
      </c>
      <c r="R240" s="29">
        <v>0</v>
      </c>
      <c r="S240" s="27">
        <f t="shared" si="41"/>
        <v>4.5643764673850056</v>
      </c>
    </row>
    <row r="241" spans="1:19" ht="31.5" x14ac:dyDescent="0.25">
      <c r="A241" s="25" t="s">
        <v>459</v>
      </c>
      <c r="B241" s="25" t="s">
        <v>482</v>
      </c>
      <c r="C241" s="25" t="s">
        <v>483</v>
      </c>
      <c r="D241" s="25">
        <v>2025</v>
      </c>
      <c r="E241" s="25">
        <v>2025</v>
      </c>
      <c r="F241" s="24" t="s">
        <v>125</v>
      </c>
      <c r="G241" s="28">
        <f t="shared" si="40"/>
        <v>4.4326029971413341</v>
      </c>
      <c r="H241" s="29">
        <v>0.44326029971413344</v>
      </c>
      <c r="I241" s="29">
        <v>3.9893426974272006</v>
      </c>
      <c r="J241" s="29">
        <v>0</v>
      </c>
      <c r="K241" s="29">
        <v>0</v>
      </c>
      <c r="L241" s="24">
        <v>0</v>
      </c>
      <c r="M241" s="24">
        <v>0</v>
      </c>
      <c r="N241" s="29">
        <v>0</v>
      </c>
      <c r="O241" s="29">
        <v>0</v>
      </c>
      <c r="P241" s="29">
        <v>4.4326029971413341</v>
      </c>
      <c r="Q241" s="29">
        <v>0</v>
      </c>
      <c r="R241" s="29">
        <v>0</v>
      </c>
      <c r="S241" s="27">
        <f t="shared" si="41"/>
        <v>4.4326029971413341</v>
      </c>
    </row>
    <row r="242" spans="1:19" ht="47.25" x14ac:dyDescent="0.25">
      <c r="A242" s="25" t="s">
        <v>459</v>
      </c>
      <c r="B242" s="25" t="s">
        <v>484</v>
      </c>
      <c r="C242" s="25" t="s">
        <v>485</v>
      </c>
      <c r="D242" s="25">
        <v>2025</v>
      </c>
      <c r="E242" s="25">
        <v>2025</v>
      </c>
      <c r="F242" s="24" t="s">
        <v>125</v>
      </c>
      <c r="G242" s="28">
        <f t="shared" si="40"/>
        <v>6.5921647954261342</v>
      </c>
      <c r="H242" s="29">
        <v>0.65921647954261342</v>
      </c>
      <c r="I242" s="29">
        <v>5.9329483158835208</v>
      </c>
      <c r="J242" s="29">
        <v>0</v>
      </c>
      <c r="K242" s="29">
        <v>0</v>
      </c>
      <c r="L242" s="24">
        <v>0</v>
      </c>
      <c r="M242" s="24">
        <v>0</v>
      </c>
      <c r="N242" s="29">
        <v>0</v>
      </c>
      <c r="O242" s="29">
        <v>0</v>
      </c>
      <c r="P242" s="29">
        <v>6.5921647954261342</v>
      </c>
      <c r="Q242" s="29">
        <v>0</v>
      </c>
      <c r="R242" s="29">
        <v>0</v>
      </c>
      <c r="S242" s="27">
        <f t="shared" si="41"/>
        <v>6.5921647954261342</v>
      </c>
    </row>
    <row r="243" spans="1:19" ht="31.5" x14ac:dyDescent="0.25">
      <c r="A243" s="25" t="s">
        <v>459</v>
      </c>
      <c r="B243" s="25" t="s">
        <v>486</v>
      </c>
      <c r="C243" s="25" t="s">
        <v>487</v>
      </c>
      <c r="D243" s="25">
        <v>2025</v>
      </c>
      <c r="E243" s="25">
        <v>2025</v>
      </c>
      <c r="F243" s="24" t="s">
        <v>125</v>
      </c>
      <c r="G243" s="28">
        <f t="shared" si="40"/>
        <v>1.6666666666666667</v>
      </c>
      <c r="H243" s="29">
        <v>0.16666666666666669</v>
      </c>
      <c r="I243" s="29">
        <v>1.5</v>
      </c>
      <c r="J243" s="29">
        <v>0</v>
      </c>
      <c r="K243" s="29">
        <v>0</v>
      </c>
      <c r="L243" s="24">
        <v>0</v>
      </c>
      <c r="M243" s="24">
        <v>0</v>
      </c>
      <c r="N243" s="29">
        <v>0</v>
      </c>
      <c r="O243" s="29">
        <v>0</v>
      </c>
      <c r="P243" s="29">
        <v>1.6666666666666667</v>
      </c>
      <c r="Q243" s="29">
        <v>0</v>
      </c>
      <c r="R243" s="29">
        <v>0</v>
      </c>
      <c r="S243" s="27">
        <f t="shared" si="41"/>
        <v>1.6666666666666667</v>
      </c>
    </row>
    <row r="244" spans="1:19" ht="31.5" x14ac:dyDescent="0.25">
      <c r="A244" s="25" t="s">
        <v>459</v>
      </c>
      <c r="B244" s="25" t="s">
        <v>488</v>
      </c>
      <c r="C244" s="25" t="s">
        <v>489</v>
      </c>
      <c r="D244" s="25">
        <v>2025</v>
      </c>
      <c r="E244" s="25">
        <v>2025</v>
      </c>
      <c r="F244" s="24" t="s">
        <v>125</v>
      </c>
      <c r="G244" s="28">
        <f t="shared" si="40"/>
        <v>6.0541666666666663</v>
      </c>
      <c r="H244" s="29">
        <v>0.60541666666666671</v>
      </c>
      <c r="I244" s="29">
        <v>5.4487499999999995</v>
      </c>
      <c r="J244" s="29">
        <v>0</v>
      </c>
      <c r="K244" s="29">
        <v>0</v>
      </c>
      <c r="L244" s="24">
        <v>0</v>
      </c>
      <c r="M244" s="24">
        <v>0</v>
      </c>
      <c r="N244" s="29">
        <v>0</v>
      </c>
      <c r="O244" s="29">
        <v>0</v>
      </c>
      <c r="P244" s="29">
        <v>6.0541666666666663</v>
      </c>
      <c r="Q244" s="29">
        <v>0</v>
      </c>
      <c r="R244" s="29">
        <v>0</v>
      </c>
      <c r="S244" s="27">
        <f t="shared" si="41"/>
        <v>6.0541666666666663</v>
      </c>
    </row>
    <row r="245" spans="1:19" ht="31.5" x14ac:dyDescent="0.25">
      <c r="A245" s="25" t="s">
        <v>459</v>
      </c>
      <c r="B245" s="25" t="s">
        <v>490</v>
      </c>
      <c r="C245" s="25" t="s">
        <v>491</v>
      </c>
      <c r="D245" s="25">
        <v>2026</v>
      </c>
      <c r="E245" s="25">
        <v>2026</v>
      </c>
      <c r="F245" s="24" t="s">
        <v>125</v>
      </c>
      <c r="G245" s="28">
        <f t="shared" si="40"/>
        <v>1.7690428746453337</v>
      </c>
      <c r="H245" s="29">
        <v>0.17690428746453335</v>
      </c>
      <c r="I245" s="29">
        <v>1.5921385871808003</v>
      </c>
      <c r="J245" s="29">
        <v>0</v>
      </c>
      <c r="K245" s="29">
        <v>0</v>
      </c>
      <c r="L245" s="24">
        <v>0</v>
      </c>
      <c r="M245" s="24">
        <v>0</v>
      </c>
      <c r="N245" s="29">
        <v>0</v>
      </c>
      <c r="O245" s="29">
        <v>0</v>
      </c>
      <c r="P245" s="29">
        <v>0</v>
      </c>
      <c r="Q245" s="29">
        <v>1.7690428746453335</v>
      </c>
      <c r="R245" s="29">
        <v>0</v>
      </c>
      <c r="S245" s="27">
        <f t="shared" si="41"/>
        <v>1.7690428746453335</v>
      </c>
    </row>
    <row r="246" spans="1:19" ht="31.5" x14ac:dyDescent="0.25">
      <c r="A246" s="25" t="s">
        <v>459</v>
      </c>
      <c r="B246" s="25" t="s">
        <v>492</v>
      </c>
      <c r="C246" s="25" t="s">
        <v>493</v>
      </c>
      <c r="D246" s="25">
        <v>2026</v>
      </c>
      <c r="E246" s="25">
        <v>2026</v>
      </c>
      <c r="F246" s="24" t="s">
        <v>125</v>
      </c>
      <c r="G246" s="28">
        <f t="shared" si="40"/>
        <v>1.5819009663829335</v>
      </c>
      <c r="H246" s="29">
        <v>0.15819009663829336</v>
      </c>
      <c r="I246" s="29">
        <v>1.4237108697446401</v>
      </c>
      <c r="J246" s="29">
        <v>0</v>
      </c>
      <c r="K246" s="29">
        <v>0</v>
      </c>
      <c r="L246" s="24">
        <v>0</v>
      </c>
      <c r="M246" s="24">
        <v>0</v>
      </c>
      <c r="N246" s="29">
        <v>0</v>
      </c>
      <c r="O246" s="29">
        <v>0</v>
      </c>
      <c r="P246" s="29">
        <v>0</v>
      </c>
      <c r="Q246" s="29">
        <v>1.5819009663829335</v>
      </c>
      <c r="R246" s="29">
        <v>0</v>
      </c>
      <c r="S246" s="27">
        <f t="shared" si="41"/>
        <v>1.5819009663829335</v>
      </c>
    </row>
    <row r="247" spans="1:19" ht="31.5" x14ac:dyDescent="0.25">
      <c r="A247" s="25" t="s">
        <v>459</v>
      </c>
      <c r="B247" s="25" t="s">
        <v>494</v>
      </c>
      <c r="C247" s="25" t="s">
        <v>495</v>
      </c>
      <c r="D247" s="25">
        <v>2026</v>
      </c>
      <c r="E247" s="25">
        <v>2026</v>
      </c>
      <c r="F247" s="24" t="s">
        <v>125</v>
      </c>
      <c r="G247" s="28">
        <f t="shared" si="40"/>
        <v>1.9711561355687257</v>
      </c>
      <c r="H247" s="29">
        <v>0.19711561355687257</v>
      </c>
      <c r="I247" s="29">
        <v>1.7740405220118531</v>
      </c>
      <c r="J247" s="29">
        <v>0</v>
      </c>
      <c r="K247" s="29">
        <v>0</v>
      </c>
      <c r="L247" s="24">
        <v>0</v>
      </c>
      <c r="M247" s="24">
        <v>0</v>
      </c>
      <c r="N247" s="29">
        <v>0</v>
      </c>
      <c r="O247" s="29">
        <v>0</v>
      </c>
      <c r="P247" s="29">
        <v>0</v>
      </c>
      <c r="Q247" s="29">
        <v>1.9711561355687257</v>
      </c>
      <c r="R247" s="29">
        <v>0</v>
      </c>
      <c r="S247" s="27">
        <f t="shared" si="41"/>
        <v>1.9711561355687257</v>
      </c>
    </row>
    <row r="248" spans="1:19" ht="31.5" x14ac:dyDescent="0.25">
      <c r="A248" s="25" t="s">
        <v>459</v>
      </c>
      <c r="B248" s="25" t="s">
        <v>496</v>
      </c>
      <c r="C248" s="25" t="s">
        <v>497</v>
      </c>
      <c r="D248" s="25">
        <v>2026</v>
      </c>
      <c r="E248" s="25">
        <v>2026</v>
      </c>
      <c r="F248" s="24" t="s">
        <v>125</v>
      </c>
      <c r="G248" s="28">
        <f t="shared" si="40"/>
        <v>1.7690428746453337</v>
      </c>
      <c r="H248" s="29">
        <v>0.17690428746453335</v>
      </c>
      <c r="I248" s="29">
        <v>1.5921385871808003</v>
      </c>
      <c r="J248" s="29">
        <v>0</v>
      </c>
      <c r="K248" s="29">
        <v>0</v>
      </c>
      <c r="L248" s="24">
        <v>0</v>
      </c>
      <c r="M248" s="24">
        <v>0</v>
      </c>
      <c r="N248" s="29">
        <v>0</v>
      </c>
      <c r="O248" s="29">
        <v>0</v>
      </c>
      <c r="P248" s="29">
        <v>0</v>
      </c>
      <c r="Q248" s="29">
        <v>1.7690428746453335</v>
      </c>
      <c r="R248" s="29">
        <v>0</v>
      </c>
      <c r="S248" s="27">
        <f t="shared" si="41"/>
        <v>1.7690428746453335</v>
      </c>
    </row>
    <row r="249" spans="1:19" ht="31.5" x14ac:dyDescent="0.25">
      <c r="A249" s="25" t="s">
        <v>459</v>
      </c>
      <c r="B249" s="25" t="s">
        <v>498</v>
      </c>
      <c r="C249" s="25" t="s">
        <v>499</v>
      </c>
      <c r="D249" s="25">
        <v>2026</v>
      </c>
      <c r="E249" s="25">
        <v>2026</v>
      </c>
      <c r="F249" s="24" t="s">
        <v>125</v>
      </c>
      <c r="G249" s="28">
        <f t="shared" si="40"/>
        <v>2.3304685994325336</v>
      </c>
      <c r="H249" s="29">
        <v>0.23304685994325336</v>
      </c>
      <c r="I249" s="29">
        <v>2.0974217394892802</v>
      </c>
      <c r="J249" s="29">
        <v>0</v>
      </c>
      <c r="K249" s="29">
        <v>0</v>
      </c>
      <c r="L249" s="24">
        <v>0</v>
      </c>
      <c r="M249" s="24">
        <v>0</v>
      </c>
      <c r="N249" s="29">
        <v>0</v>
      </c>
      <c r="O249" s="29">
        <v>0</v>
      </c>
      <c r="P249" s="29">
        <v>0</v>
      </c>
      <c r="Q249" s="29">
        <v>2.3304685994325336</v>
      </c>
      <c r="R249" s="29">
        <v>0</v>
      </c>
      <c r="S249" s="27">
        <f t="shared" si="41"/>
        <v>2.3304685994325336</v>
      </c>
    </row>
    <row r="250" spans="1:19" ht="31.5" x14ac:dyDescent="0.25">
      <c r="A250" s="25" t="s">
        <v>459</v>
      </c>
      <c r="B250" s="25" t="s">
        <v>500</v>
      </c>
      <c r="C250" s="25" t="s">
        <v>501</v>
      </c>
      <c r="D250" s="25">
        <v>2026</v>
      </c>
      <c r="E250" s="25">
        <v>2026</v>
      </c>
      <c r="F250" s="24" t="s">
        <v>125</v>
      </c>
      <c r="G250" s="28">
        <f t="shared" si="40"/>
        <v>2.3304685994325336</v>
      </c>
      <c r="H250" s="29">
        <v>0.23304685994325336</v>
      </c>
      <c r="I250" s="29">
        <v>2.0974217394892802</v>
      </c>
      <c r="J250" s="29">
        <v>0</v>
      </c>
      <c r="K250" s="29">
        <v>0</v>
      </c>
      <c r="L250" s="24">
        <v>0</v>
      </c>
      <c r="M250" s="24">
        <v>0</v>
      </c>
      <c r="N250" s="29">
        <v>0</v>
      </c>
      <c r="O250" s="29">
        <v>0</v>
      </c>
      <c r="P250" s="29">
        <v>0</v>
      </c>
      <c r="Q250" s="29">
        <v>2.3304685994325336</v>
      </c>
      <c r="R250" s="29">
        <v>0</v>
      </c>
      <c r="S250" s="27">
        <f t="shared" si="41"/>
        <v>2.3304685994325336</v>
      </c>
    </row>
    <row r="251" spans="1:19" ht="31.5" x14ac:dyDescent="0.25">
      <c r="A251" s="25" t="s">
        <v>459</v>
      </c>
      <c r="B251" s="25" t="s">
        <v>502</v>
      </c>
      <c r="C251" s="25" t="s">
        <v>503</v>
      </c>
      <c r="D251" s="25">
        <v>2026</v>
      </c>
      <c r="E251" s="25">
        <v>2026</v>
      </c>
      <c r="F251" s="24" t="s">
        <v>125</v>
      </c>
      <c r="G251" s="28">
        <f t="shared" si="40"/>
        <v>2.3304685994325336</v>
      </c>
      <c r="H251" s="29">
        <v>0.23304685994325336</v>
      </c>
      <c r="I251" s="29">
        <v>2.0974217394892802</v>
      </c>
      <c r="J251" s="29">
        <v>0</v>
      </c>
      <c r="K251" s="29">
        <v>0</v>
      </c>
      <c r="L251" s="24">
        <v>0</v>
      </c>
      <c r="M251" s="24">
        <v>0</v>
      </c>
      <c r="N251" s="29">
        <v>0</v>
      </c>
      <c r="O251" s="29">
        <v>0</v>
      </c>
      <c r="P251" s="29">
        <v>0</v>
      </c>
      <c r="Q251" s="29">
        <v>2.3304685994325336</v>
      </c>
      <c r="R251" s="29">
        <v>0</v>
      </c>
      <c r="S251" s="27">
        <f t="shared" si="41"/>
        <v>2.3304685994325336</v>
      </c>
    </row>
    <row r="252" spans="1:19" ht="31.5" x14ac:dyDescent="0.25">
      <c r="A252" s="25" t="s">
        <v>459</v>
      </c>
      <c r="B252" s="25" t="s">
        <v>504</v>
      </c>
      <c r="C252" s="25" t="s">
        <v>505</v>
      </c>
      <c r="D252" s="25">
        <v>2027</v>
      </c>
      <c r="E252" s="25">
        <v>2027</v>
      </c>
      <c r="F252" s="24" t="s">
        <v>125</v>
      </c>
      <c r="G252" s="28">
        <f t="shared" si="40"/>
        <v>1.2890358085313629</v>
      </c>
      <c r="H252" s="29">
        <v>0.1289035808531363</v>
      </c>
      <c r="I252" s="29">
        <v>1.1601322276782267</v>
      </c>
      <c r="J252" s="29">
        <v>0</v>
      </c>
      <c r="K252" s="29">
        <v>0</v>
      </c>
      <c r="L252" s="24">
        <v>0</v>
      </c>
      <c r="M252" s="24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1.2890358085313629</v>
      </c>
      <c r="S252" s="27">
        <f t="shared" si="41"/>
        <v>1.2890358085313629</v>
      </c>
    </row>
    <row r="253" spans="1:19" ht="31.5" x14ac:dyDescent="0.25">
      <c r="A253" s="25" t="s">
        <v>506</v>
      </c>
      <c r="B253" s="25" t="s">
        <v>122</v>
      </c>
      <c r="C253" s="25" t="s">
        <v>21</v>
      </c>
      <c r="D253" s="25">
        <v>2023</v>
      </c>
      <c r="E253" s="25">
        <v>2026</v>
      </c>
      <c r="F253" s="24" t="s">
        <v>125</v>
      </c>
      <c r="G253" s="28">
        <f t="shared" si="40"/>
        <v>12.542366778485846</v>
      </c>
      <c r="H253" s="29">
        <f>SUM(H254:H259)</f>
        <v>1.5869343550112514</v>
      </c>
      <c r="I253" s="29">
        <f t="shared" ref="I253:K253" si="43">SUM(I254:I259)</f>
        <v>10.955432423474594</v>
      </c>
      <c r="J253" s="29">
        <f t="shared" si="43"/>
        <v>0</v>
      </c>
      <c r="K253" s="29">
        <f t="shared" si="43"/>
        <v>0</v>
      </c>
      <c r="L253" s="24">
        <v>0</v>
      </c>
      <c r="M253" s="24">
        <v>0</v>
      </c>
      <c r="N253" s="29">
        <f>SUM(N254:N259)</f>
        <v>2.4945958333333333</v>
      </c>
      <c r="O253" s="29">
        <f>SUM(O254:O259)</f>
        <v>2.6730232283733337</v>
      </c>
      <c r="P253" s="29">
        <f>SUM(P254:P259)</f>
        <v>1.5400726138858669</v>
      </c>
      <c r="Q253" s="29">
        <f>SUM(Q254:Q259)</f>
        <v>5.8346751028933124</v>
      </c>
      <c r="R253" s="29">
        <f>SUM(R254:R259)</f>
        <v>0</v>
      </c>
      <c r="S253" s="27">
        <f t="shared" si="41"/>
        <v>12.542366778485846</v>
      </c>
    </row>
    <row r="254" spans="1:19" ht="31.5" x14ac:dyDescent="0.25">
      <c r="A254" s="25" t="s">
        <v>506</v>
      </c>
      <c r="B254" s="25" t="s">
        <v>507</v>
      </c>
      <c r="C254" s="25" t="s">
        <v>508</v>
      </c>
      <c r="D254" s="25">
        <v>2023</v>
      </c>
      <c r="E254" s="25">
        <v>2023</v>
      </c>
      <c r="F254" s="24" t="s">
        <v>125</v>
      </c>
      <c r="G254" s="28">
        <f t="shared" si="40"/>
        <v>1.8279291666666664</v>
      </c>
      <c r="H254" s="29">
        <v>0.18279291666666664</v>
      </c>
      <c r="I254" s="29">
        <v>1.6451362499999997</v>
      </c>
      <c r="J254" s="29">
        <v>0</v>
      </c>
      <c r="K254" s="29">
        <v>0</v>
      </c>
      <c r="L254" s="24">
        <v>0</v>
      </c>
      <c r="M254" s="24">
        <v>0</v>
      </c>
      <c r="N254" s="29">
        <v>1.8279291666666664</v>
      </c>
      <c r="O254" s="29">
        <v>0</v>
      </c>
      <c r="P254" s="29">
        <v>0</v>
      </c>
      <c r="Q254" s="29">
        <v>0</v>
      </c>
      <c r="R254" s="29">
        <v>0</v>
      </c>
      <c r="S254" s="27">
        <f t="shared" si="41"/>
        <v>1.8279291666666664</v>
      </c>
    </row>
    <row r="255" spans="1:19" ht="31.5" x14ac:dyDescent="0.25">
      <c r="A255" s="25" t="s">
        <v>506</v>
      </c>
      <c r="B255" s="25" t="s">
        <v>509</v>
      </c>
      <c r="C255" s="25" t="s">
        <v>510</v>
      </c>
      <c r="D255" s="25">
        <v>2023</v>
      </c>
      <c r="E255" s="25">
        <v>2024</v>
      </c>
      <c r="F255" s="24" t="s">
        <v>125</v>
      </c>
      <c r="G255" s="28">
        <f t="shared" si="40"/>
        <v>0.66666666666666674</v>
      </c>
      <c r="H255" s="29">
        <v>0.66666666666666674</v>
      </c>
      <c r="I255" s="29">
        <v>0</v>
      </c>
      <c r="J255" s="29">
        <v>0</v>
      </c>
      <c r="K255" s="29">
        <v>0</v>
      </c>
      <c r="L255" s="24">
        <v>0</v>
      </c>
      <c r="M255" s="24">
        <v>0</v>
      </c>
      <c r="N255" s="29">
        <v>0.66666666666666674</v>
      </c>
      <c r="O255" s="29">
        <v>0</v>
      </c>
      <c r="P255" s="29">
        <v>0</v>
      </c>
      <c r="Q255" s="29">
        <v>0</v>
      </c>
      <c r="R255" s="29">
        <v>0</v>
      </c>
      <c r="S255" s="27">
        <f t="shared" si="41"/>
        <v>0.66666666666666674</v>
      </c>
    </row>
    <row r="256" spans="1:19" ht="31.5" x14ac:dyDescent="0.25">
      <c r="A256" s="25" t="s">
        <v>506</v>
      </c>
      <c r="B256" s="25" t="s">
        <v>511</v>
      </c>
      <c r="C256" s="25" t="s">
        <v>512</v>
      </c>
      <c r="D256" s="25">
        <v>2023</v>
      </c>
      <c r="E256" s="25">
        <v>2024</v>
      </c>
      <c r="F256" s="24" t="s">
        <v>125</v>
      </c>
      <c r="G256" s="28">
        <f t="shared" si="40"/>
        <v>2.6730232283733337</v>
      </c>
      <c r="H256" s="29">
        <v>0</v>
      </c>
      <c r="I256" s="29">
        <v>2.6730232283733337</v>
      </c>
      <c r="J256" s="29">
        <v>0</v>
      </c>
      <c r="K256" s="29">
        <v>0</v>
      </c>
      <c r="L256" s="24">
        <v>0</v>
      </c>
      <c r="M256" s="24">
        <v>0</v>
      </c>
      <c r="N256" s="29">
        <v>0</v>
      </c>
      <c r="O256" s="29">
        <v>2.6730232283733337</v>
      </c>
      <c r="P256" s="29">
        <v>0</v>
      </c>
      <c r="Q256" s="29">
        <v>0</v>
      </c>
      <c r="R256" s="29">
        <v>0</v>
      </c>
      <c r="S256" s="27">
        <f t="shared" si="41"/>
        <v>2.6730232283733337</v>
      </c>
    </row>
    <row r="257" spans="1:19" ht="31.5" x14ac:dyDescent="0.25">
      <c r="A257" s="25" t="s">
        <v>506</v>
      </c>
      <c r="B257" s="25" t="s">
        <v>513</v>
      </c>
      <c r="C257" s="25" t="s">
        <v>514</v>
      </c>
      <c r="D257" s="25">
        <v>2025</v>
      </c>
      <c r="E257" s="25">
        <v>2025</v>
      </c>
      <c r="F257" s="24" t="s">
        <v>125</v>
      </c>
      <c r="G257" s="28">
        <f t="shared" si="40"/>
        <v>1.5400726138858669</v>
      </c>
      <c r="H257" s="29">
        <v>0.1540072613885867</v>
      </c>
      <c r="I257" s="29">
        <v>1.3860653524972801</v>
      </c>
      <c r="J257" s="29">
        <v>0</v>
      </c>
      <c r="K257" s="29">
        <v>0</v>
      </c>
      <c r="L257" s="24">
        <v>0</v>
      </c>
      <c r="M257" s="24">
        <v>0</v>
      </c>
      <c r="N257" s="29">
        <v>0</v>
      </c>
      <c r="O257" s="29">
        <v>0</v>
      </c>
      <c r="P257" s="29">
        <v>1.5400726138858669</v>
      </c>
      <c r="Q257" s="29">
        <v>0</v>
      </c>
      <c r="R257" s="29">
        <v>0</v>
      </c>
      <c r="S257" s="27">
        <f t="shared" si="41"/>
        <v>1.5400726138858669</v>
      </c>
    </row>
    <row r="258" spans="1:19" ht="31.5" x14ac:dyDescent="0.25">
      <c r="A258" s="25" t="s">
        <v>506</v>
      </c>
      <c r="B258" s="25" t="s">
        <v>515</v>
      </c>
      <c r="C258" s="25" t="s">
        <v>516</v>
      </c>
      <c r="D258" s="25">
        <v>2026</v>
      </c>
      <c r="E258" s="25">
        <v>2026</v>
      </c>
      <c r="F258" s="24" t="s">
        <v>125</v>
      </c>
      <c r="G258" s="28">
        <f t="shared" si="40"/>
        <v>1.9448917009644373</v>
      </c>
      <c r="H258" s="29">
        <v>0.19448917009644373</v>
      </c>
      <c r="I258" s="29">
        <v>1.7504025308679936</v>
      </c>
      <c r="J258" s="29">
        <v>0</v>
      </c>
      <c r="K258" s="29">
        <v>0</v>
      </c>
      <c r="L258" s="24">
        <v>0</v>
      </c>
      <c r="M258" s="24">
        <v>0</v>
      </c>
      <c r="N258" s="29">
        <v>0</v>
      </c>
      <c r="O258" s="29">
        <v>0</v>
      </c>
      <c r="P258" s="29">
        <v>0</v>
      </c>
      <c r="Q258" s="29">
        <v>1.9448917009644373</v>
      </c>
      <c r="R258" s="29">
        <v>0</v>
      </c>
      <c r="S258" s="27">
        <f t="shared" si="41"/>
        <v>1.9448917009644373</v>
      </c>
    </row>
    <row r="259" spans="1:19" ht="47.25" x14ac:dyDescent="0.25">
      <c r="A259" s="25" t="s">
        <v>506</v>
      </c>
      <c r="B259" s="25" t="s">
        <v>517</v>
      </c>
      <c r="C259" s="25" t="s">
        <v>518</v>
      </c>
      <c r="D259" s="25">
        <v>2026</v>
      </c>
      <c r="E259" s="25">
        <v>2026</v>
      </c>
      <c r="F259" s="24" t="s">
        <v>125</v>
      </c>
      <c r="G259" s="28">
        <f t="shared" si="40"/>
        <v>3.8897834019288746</v>
      </c>
      <c r="H259" s="29">
        <v>0.38897834019288746</v>
      </c>
      <c r="I259" s="29">
        <v>3.5008050617359872</v>
      </c>
      <c r="J259" s="29">
        <v>0</v>
      </c>
      <c r="K259" s="29">
        <v>0</v>
      </c>
      <c r="L259" s="24">
        <v>0</v>
      </c>
      <c r="M259" s="24">
        <v>0</v>
      </c>
      <c r="N259" s="29">
        <v>0</v>
      </c>
      <c r="O259" s="29">
        <v>0</v>
      </c>
      <c r="P259" s="29">
        <v>0</v>
      </c>
      <c r="Q259" s="29">
        <v>3.8897834019288746</v>
      </c>
      <c r="R259" s="29">
        <v>0</v>
      </c>
      <c r="S259" s="27">
        <f t="shared" si="41"/>
        <v>3.8897834019288746</v>
      </c>
    </row>
    <row r="260" spans="1:19" ht="47.25" x14ac:dyDescent="0.25">
      <c r="A260" s="25" t="s">
        <v>110</v>
      </c>
      <c r="B260" s="25" t="s">
        <v>111</v>
      </c>
      <c r="C260" s="25" t="s">
        <v>21</v>
      </c>
      <c r="D260" s="25" t="s">
        <v>125</v>
      </c>
      <c r="E260" s="25" t="s">
        <v>125</v>
      </c>
      <c r="F260" s="24" t="s">
        <v>125</v>
      </c>
      <c r="G260" s="28">
        <f t="shared" si="40"/>
        <v>0</v>
      </c>
      <c r="H260" s="29">
        <v>0</v>
      </c>
      <c r="I260" s="29">
        <v>0</v>
      </c>
      <c r="J260" s="29">
        <v>0</v>
      </c>
      <c r="K260" s="29">
        <v>0</v>
      </c>
      <c r="L260" s="24">
        <v>0</v>
      </c>
      <c r="M260" s="24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7">
        <f t="shared" si="41"/>
        <v>0</v>
      </c>
    </row>
    <row r="261" spans="1:19" ht="31.5" x14ac:dyDescent="0.25">
      <c r="A261" s="25" t="s">
        <v>112</v>
      </c>
      <c r="B261" s="25" t="s">
        <v>113</v>
      </c>
      <c r="C261" s="25" t="s">
        <v>21</v>
      </c>
      <c r="D261" s="25">
        <v>2023</v>
      </c>
      <c r="E261" s="25">
        <v>2027</v>
      </c>
      <c r="F261" s="24" t="s">
        <v>125</v>
      </c>
      <c r="G261" s="28">
        <f t="shared" si="40"/>
        <v>253.16376616141795</v>
      </c>
      <c r="H261" s="29">
        <f>H262+H273+H274</f>
        <v>2.1684988244751331</v>
      </c>
      <c r="I261" s="29">
        <f t="shared" ref="I261:K261" si="44">I262+I273+I274</f>
        <v>19.516489420276198</v>
      </c>
      <c r="J261" s="29">
        <f t="shared" si="44"/>
        <v>0</v>
      </c>
      <c r="K261" s="29">
        <f t="shared" si="44"/>
        <v>231.47877791666662</v>
      </c>
      <c r="L261" s="24">
        <v>0</v>
      </c>
      <c r="M261" s="24">
        <v>0</v>
      </c>
      <c r="N261" s="29">
        <f t="shared" ref="N261:R261" si="45">N262+N273+N274</f>
        <v>47.725596666666668</v>
      </c>
      <c r="O261" s="29">
        <f t="shared" si="45"/>
        <v>50.710821916666617</v>
      </c>
      <c r="P261" s="29">
        <f t="shared" si="45"/>
        <v>71.773124019999997</v>
      </c>
      <c r="Q261" s="29">
        <f t="shared" si="45"/>
        <v>31.224093673933332</v>
      </c>
      <c r="R261" s="29">
        <f t="shared" si="45"/>
        <v>51.730129884151339</v>
      </c>
      <c r="S261" s="27">
        <f t="shared" si="41"/>
        <v>253.16376616141793</v>
      </c>
    </row>
    <row r="262" spans="1:19" x14ac:dyDescent="0.25">
      <c r="A262" s="25" t="s">
        <v>112</v>
      </c>
      <c r="B262" s="25" t="s">
        <v>126</v>
      </c>
      <c r="C262" s="25" t="s">
        <v>21</v>
      </c>
      <c r="D262" s="25">
        <v>2023</v>
      </c>
      <c r="E262" s="25">
        <v>2027</v>
      </c>
      <c r="F262" s="24" t="s">
        <v>125</v>
      </c>
      <c r="G262" s="28">
        <f t="shared" si="40"/>
        <v>201.52923791666663</v>
      </c>
      <c r="H262" s="29">
        <f>SUM(H263:H272)</f>
        <v>0</v>
      </c>
      <c r="I262" s="29">
        <f t="shared" ref="I262:J262" si="46">SUM(I263:I272)</f>
        <v>0</v>
      </c>
      <c r="J262" s="29">
        <f t="shared" si="46"/>
        <v>0</v>
      </c>
      <c r="K262" s="29">
        <f>SUM(K263:K272)</f>
        <v>201.52923791666663</v>
      </c>
      <c r="L262" s="24">
        <v>0</v>
      </c>
      <c r="M262" s="24">
        <v>0</v>
      </c>
      <c r="N262" s="29">
        <f>SUM(N263:N272)</f>
        <v>38</v>
      </c>
      <c r="O262" s="29">
        <f>SUM(O263:O272)</f>
        <v>40.693451249999953</v>
      </c>
      <c r="P262" s="29">
        <f>SUM(P263:P272)</f>
        <v>61.455233333333332</v>
      </c>
      <c r="Q262" s="29">
        <f>SUM(Q263:Q272)</f>
        <v>20.596666666666668</v>
      </c>
      <c r="R262" s="29">
        <f>SUM(R263:R272)</f>
        <v>40.783886666666675</v>
      </c>
      <c r="S262" s="27">
        <f t="shared" si="41"/>
        <v>201.5292379166666</v>
      </c>
    </row>
    <row r="263" spans="1:19" x14ac:dyDescent="0.25">
      <c r="A263" s="25" t="s">
        <v>112</v>
      </c>
      <c r="B263" s="25" t="s">
        <v>519</v>
      </c>
      <c r="C263" s="25" t="s">
        <v>520</v>
      </c>
      <c r="D263" s="25">
        <v>2023</v>
      </c>
      <c r="E263" s="25">
        <v>2026</v>
      </c>
      <c r="F263" s="24" t="s">
        <v>125</v>
      </c>
      <c r="G263" s="28">
        <f t="shared" si="40"/>
        <v>10.25</v>
      </c>
      <c r="H263" s="29">
        <v>0</v>
      </c>
      <c r="I263" s="29">
        <v>0</v>
      </c>
      <c r="J263" s="29">
        <v>0</v>
      </c>
      <c r="K263" s="29">
        <v>10.25</v>
      </c>
      <c r="L263" s="24">
        <v>0</v>
      </c>
      <c r="M263" s="24">
        <v>0</v>
      </c>
      <c r="N263" s="29">
        <v>5.083333333333333</v>
      </c>
      <c r="O263" s="29">
        <v>0</v>
      </c>
      <c r="P263" s="29">
        <v>0</v>
      </c>
      <c r="Q263" s="29">
        <v>5.166666666666667</v>
      </c>
      <c r="R263" s="29">
        <v>0</v>
      </c>
      <c r="S263" s="27">
        <f t="shared" si="41"/>
        <v>10.25</v>
      </c>
    </row>
    <row r="264" spans="1:19" ht="31.5" x14ac:dyDescent="0.25">
      <c r="A264" s="25" t="s">
        <v>112</v>
      </c>
      <c r="B264" s="25" t="s">
        <v>521</v>
      </c>
      <c r="C264" s="25" t="s">
        <v>522</v>
      </c>
      <c r="D264" s="25">
        <v>2023</v>
      </c>
      <c r="E264" s="25">
        <v>2023</v>
      </c>
      <c r="F264" s="24" t="s">
        <v>125</v>
      </c>
      <c r="G264" s="28">
        <f t="shared" si="40"/>
        <v>3</v>
      </c>
      <c r="H264" s="29">
        <v>0</v>
      </c>
      <c r="I264" s="29">
        <v>0</v>
      </c>
      <c r="J264" s="29">
        <v>0</v>
      </c>
      <c r="K264" s="29">
        <v>3</v>
      </c>
      <c r="L264" s="24">
        <v>0</v>
      </c>
      <c r="M264" s="24">
        <v>0</v>
      </c>
      <c r="N264" s="29">
        <v>3</v>
      </c>
      <c r="O264" s="29">
        <v>0</v>
      </c>
      <c r="P264" s="29">
        <v>0</v>
      </c>
      <c r="Q264" s="29">
        <v>0</v>
      </c>
      <c r="R264" s="29">
        <v>0</v>
      </c>
      <c r="S264" s="27">
        <f t="shared" si="41"/>
        <v>3</v>
      </c>
    </row>
    <row r="265" spans="1:19" ht="31.5" x14ac:dyDescent="0.25">
      <c r="A265" s="25" t="s">
        <v>112</v>
      </c>
      <c r="B265" s="25" t="s">
        <v>523</v>
      </c>
      <c r="C265" s="25" t="s">
        <v>524</v>
      </c>
      <c r="D265" s="25">
        <v>2023</v>
      </c>
      <c r="E265" s="25">
        <v>2023</v>
      </c>
      <c r="F265" s="24" t="s">
        <v>125</v>
      </c>
      <c r="G265" s="28">
        <f t="shared" si="40"/>
        <v>6.833333333333333</v>
      </c>
      <c r="H265" s="29">
        <v>0</v>
      </c>
      <c r="I265" s="29">
        <v>0</v>
      </c>
      <c r="J265" s="29">
        <v>0</v>
      </c>
      <c r="K265" s="29">
        <v>6.833333333333333</v>
      </c>
      <c r="L265" s="24">
        <v>0</v>
      </c>
      <c r="M265" s="24">
        <v>0</v>
      </c>
      <c r="N265" s="29">
        <v>6.833333333333333</v>
      </c>
      <c r="O265" s="29">
        <v>0</v>
      </c>
      <c r="P265" s="29">
        <v>0</v>
      </c>
      <c r="Q265" s="29">
        <v>0</v>
      </c>
      <c r="R265" s="29">
        <v>0</v>
      </c>
      <c r="S265" s="27">
        <f t="shared" si="41"/>
        <v>6.833333333333333</v>
      </c>
    </row>
    <row r="266" spans="1:19" ht="31.5" x14ac:dyDescent="0.25">
      <c r="A266" s="25" t="s">
        <v>112</v>
      </c>
      <c r="B266" s="25" t="s">
        <v>525</v>
      </c>
      <c r="C266" s="25" t="s">
        <v>526</v>
      </c>
      <c r="D266" s="25">
        <v>2023</v>
      </c>
      <c r="E266" s="25">
        <v>2027</v>
      </c>
      <c r="F266" s="24" t="s">
        <v>125</v>
      </c>
      <c r="G266" s="28">
        <f t="shared" si="40"/>
        <v>14.558286666666667</v>
      </c>
      <c r="H266" s="29">
        <v>0</v>
      </c>
      <c r="I266" s="29">
        <v>0</v>
      </c>
      <c r="J266" s="29">
        <v>0</v>
      </c>
      <c r="K266" s="29">
        <v>14.558286666666667</v>
      </c>
      <c r="L266" s="24">
        <v>0</v>
      </c>
      <c r="M266" s="24">
        <v>0</v>
      </c>
      <c r="N266" s="29">
        <v>1.7500000000000002</v>
      </c>
      <c r="O266" s="29">
        <v>0</v>
      </c>
      <c r="P266" s="29">
        <v>5.5802333333333332</v>
      </c>
      <c r="Q266" s="29">
        <v>2.3466666666666667</v>
      </c>
      <c r="R266" s="29">
        <v>4.8813866666666668</v>
      </c>
      <c r="S266" s="27">
        <f t="shared" si="41"/>
        <v>14.558286666666667</v>
      </c>
    </row>
    <row r="267" spans="1:19" x14ac:dyDescent="0.25">
      <c r="A267" s="25" t="s">
        <v>112</v>
      </c>
      <c r="B267" s="25" t="s">
        <v>527</v>
      </c>
      <c r="C267" s="25" t="s">
        <v>528</v>
      </c>
      <c r="D267" s="25">
        <v>2024</v>
      </c>
      <c r="E267" s="25">
        <v>2027</v>
      </c>
      <c r="F267" s="24" t="s">
        <v>125</v>
      </c>
      <c r="G267" s="28">
        <f t="shared" si="40"/>
        <v>51.666666666666671</v>
      </c>
      <c r="H267" s="29">
        <v>0</v>
      </c>
      <c r="I267" s="29">
        <v>0</v>
      </c>
      <c r="J267" s="29">
        <v>0</v>
      </c>
      <c r="K267" s="29">
        <v>51.666666666666671</v>
      </c>
      <c r="L267" s="24">
        <v>0</v>
      </c>
      <c r="M267" s="24">
        <v>0</v>
      </c>
      <c r="N267" s="29">
        <v>0</v>
      </c>
      <c r="O267" s="29">
        <v>13.25</v>
      </c>
      <c r="P267" s="29">
        <v>14.416666666666668</v>
      </c>
      <c r="Q267" s="29">
        <v>7.6666666666666661</v>
      </c>
      <c r="R267" s="29">
        <v>16.333333333333336</v>
      </c>
      <c r="S267" s="27">
        <f t="shared" si="41"/>
        <v>51.666666666666671</v>
      </c>
    </row>
    <row r="268" spans="1:19" ht="31.5" x14ac:dyDescent="0.25">
      <c r="A268" s="25" t="s">
        <v>112</v>
      </c>
      <c r="B268" s="25" t="s">
        <v>529</v>
      </c>
      <c r="C268" s="25" t="s">
        <v>530</v>
      </c>
      <c r="D268" s="25">
        <v>2024</v>
      </c>
      <c r="E268" s="25">
        <v>2024</v>
      </c>
      <c r="F268" s="24" t="s">
        <v>125</v>
      </c>
      <c r="G268" s="28">
        <f t="shared" si="40"/>
        <v>6.1644666666666668</v>
      </c>
      <c r="H268" s="29">
        <v>0</v>
      </c>
      <c r="I268" s="29">
        <v>0</v>
      </c>
      <c r="J268" s="29">
        <v>0</v>
      </c>
      <c r="K268" s="29">
        <v>6.1644666666666668</v>
      </c>
      <c r="L268" s="24">
        <v>0</v>
      </c>
      <c r="M268" s="24">
        <v>0</v>
      </c>
      <c r="N268" s="29">
        <v>0</v>
      </c>
      <c r="O268" s="29">
        <v>6.1644666666666668</v>
      </c>
      <c r="P268" s="29">
        <v>0</v>
      </c>
      <c r="Q268" s="29">
        <v>0</v>
      </c>
      <c r="R268" s="29">
        <v>0</v>
      </c>
      <c r="S268" s="27">
        <f t="shared" si="41"/>
        <v>6.1644666666666668</v>
      </c>
    </row>
    <row r="269" spans="1:19" ht="31.5" x14ac:dyDescent="0.25">
      <c r="A269" s="25" t="s">
        <v>112</v>
      </c>
      <c r="B269" s="25" t="s">
        <v>531</v>
      </c>
      <c r="C269" s="25" t="s">
        <v>532</v>
      </c>
      <c r="D269" s="25">
        <v>2026</v>
      </c>
      <c r="E269" s="25">
        <v>2026</v>
      </c>
      <c r="F269" s="24" t="s">
        <v>125</v>
      </c>
      <c r="G269" s="28">
        <f t="shared" si="40"/>
        <v>5.416666666666667</v>
      </c>
      <c r="H269" s="29">
        <v>0</v>
      </c>
      <c r="I269" s="29">
        <v>0</v>
      </c>
      <c r="J269" s="29">
        <v>0</v>
      </c>
      <c r="K269" s="29">
        <v>5.416666666666667</v>
      </c>
      <c r="L269" s="24">
        <v>0</v>
      </c>
      <c r="M269" s="24">
        <v>0</v>
      </c>
      <c r="N269" s="29">
        <v>0</v>
      </c>
      <c r="O269" s="29">
        <v>0</v>
      </c>
      <c r="P269" s="29">
        <v>0</v>
      </c>
      <c r="Q269" s="29">
        <v>5.416666666666667</v>
      </c>
      <c r="R269" s="29">
        <v>0</v>
      </c>
      <c r="S269" s="27">
        <f t="shared" si="41"/>
        <v>5.416666666666667</v>
      </c>
    </row>
    <row r="270" spans="1:19" ht="31.5" x14ac:dyDescent="0.25">
      <c r="A270" s="25" t="s">
        <v>112</v>
      </c>
      <c r="B270" s="25" t="s">
        <v>533</v>
      </c>
      <c r="C270" s="25" t="s">
        <v>534</v>
      </c>
      <c r="D270" s="25">
        <v>2023</v>
      </c>
      <c r="E270" s="25">
        <v>2023</v>
      </c>
      <c r="F270" s="24" t="s">
        <v>125</v>
      </c>
      <c r="G270" s="28">
        <f t="shared" si="40"/>
        <v>1.3333333333333335</v>
      </c>
      <c r="H270" s="29">
        <v>0</v>
      </c>
      <c r="I270" s="29">
        <v>0</v>
      </c>
      <c r="J270" s="29">
        <v>0</v>
      </c>
      <c r="K270" s="29">
        <v>1.3333333333333335</v>
      </c>
      <c r="L270" s="24">
        <v>0</v>
      </c>
      <c r="M270" s="24">
        <v>0</v>
      </c>
      <c r="N270" s="29">
        <v>1.3333333333333335</v>
      </c>
      <c r="O270" s="29">
        <v>0</v>
      </c>
      <c r="P270" s="29">
        <v>0</v>
      </c>
      <c r="Q270" s="29">
        <v>0</v>
      </c>
      <c r="R270" s="29">
        <v>0</v>
      </c>
      <c r="S270" s="27">
        <f t="shared" si="41"/>
        <v>1.3333333333333335</v>
      </c>
    </row>
    <row r="271" spans="1:19" ht="31.5" x14ac:dyDescent="0.25">
      <c r="A271" s="25" t="s">
        <v>112</v>
      </c>
      <c r="B271" s="24" t="s">
        <v>535</v>
      </c>
      <c r="C271" s="25" t="s">
        <v>536</v>
      </c>
      <c r="D271" s="25">
        <v>2023</v>
      </c>
      <c r="E271" s="25">
        <v>2027</v>
      </c>
      <c r="F271" s="24" t="s">
        <v>125</v>
      </c>
      <c r="G271" s="28">
        <f t="shared" ref="G271" si="47">SUM(H271:K271)</f>
        <v>80.848151249999944</v>
      </c>
      <c r="H271" s="29">
        <v>0</v>
      </c>
      <c r="I271" s="29">
        <v>0</v>
      </c>
      <c r="J271" s="29">
        <v>0</v>
      </c>
      <c r="K271" s="29">
        <v>80.848151249999944</v>
      </c>
      <c r="L271" s="24">
        <v>0</v>
      </c>
      <c r="M271" s="24">
        <v>0</v>
      </c>
      <c r="N271" s="29">
        <v>20</v>
      </c>
      <c r="O271" s="29">
        <v>21.278984583333283</v>
      </c>
      <c r="P271" s="29">
        <v>20</v>
      </c>
      <c r="Q271" s="29">
        <v>0</v>
      </c>
      <c r="R271" s="29">
        <v>19.569166666666668</v>
      </c>
      <c r="S271" s="27">
        <f t="shared" si="41"/>
        <v>80.848151249999944</v>
      </c>
    </row>
    <row r="272" spans="1:19" ht="31.5" x14ac:dyDescent="0.25">
      <c r="A272" s="25" t="s">
        <v>112</v>
      </c>
      <c r="B272" s="24" t="s">
        <v>537</v>
      </c>
      <c r="C272" s="25" t="s">
        <v>538</v>
      </c>
      <c r="D272" s="25">
        <v>2025</v>
      </c>
      <c r="E272" s="25">
        <v>2025</v>
      </c>
      <c r="F272" s="24" t="s">
        <v>125</v>
      </c>
      <c r="G272" s="28">
        <f t="shared" si="40"/>
        <v>21.458333333333336</v>
      </c>
      <c r="H272" s="29">
        <v>0</v>
      </c>
      <c r="I272" s="29">
        <v>0</v>
      </c>
      <c r="J272" s="29">
        <v>0</v>
      </c>
      <c r="K272" s="29">
        <v>21.458333333333336</v>
      </c>
      <c r="L272" s="24">
        <v>0</v>
      </c>
      <c r="M272" s="24">
        <v>0</v>
      </c>
      <c r="N272" s="29">
        <v>0</v>
      </c>
      <c r="O272" s="29">
        <v>0</v>
      </c>
      <c r="P272" s="29">
        <v>21.458333333333336</v>
      </c>
      <c r="Q272" s="29">
        <v>0</v>
      </c>
      <c r="R272" s="29">
        <v>0</v>
      </c>
      <c r="S272" s="27">
        <f t="shared" si="41"/>
        <v>21.458333333333336</v>
      </c>
    </row>
    <row r="273" spans="1:19" ht="31.5" x14ac:dyDescent="0.25">
      <c r="A273" s="25" t="s">
        <v>112</v>
      </c>
      <c r="B273" s="25" t="s">
        <v>539</v>
      </c>
      <c r="C273" s="25" t="s">
        <v>540</v>
      </c>
      <c r="D273" s="25">
        <v>2023</v>
      </c>
      <c r="E273" s="25">
        <v>2027</v>
      </c>
      <c r="F273" s="24" t="s">
        <v>125</v>
      </c>
      <c r="G273" s="28">
        <f t="shared" si="40"/>
        <v>29.949539999999999</v>
      </c>
      <c r="H273" s="29">
        <v>0</v>
      </c>
      <c r="I273" s="29">
        <v>0</v>
      </c>
      <c r="J273" s="29">
        <v>0</v>
      </c>
      <c r="K273" s="29">
        <v>29.949539999999999</v>
      </c>
      <c r="L273" s="24">
        <v>0</v>
      </c>
      <c r="M273" s="24">
        <v>0</v>
      </c>
      <c r="N273" s="29">
        <v>5.6411300000000004</v>
      </c>
      <c r="O273" s="29">
        <v>5.8103699999999998</v>
      </c>
      <c r="P273" s="29">
        <v>5.98468</v>
      </c>
      <c r="Q273" s="29">
        <v>6.1642200000000003</v>
      </c>
      <c r="R273" s="29">
        <v>6.3491400000000002</v>
      </c>
      <c r="S273" s="27">
        <f t="shared" si="41"/>
        <v>29.949539999999999</v>
      </c>
    </row>
    <row r="274" spans="1:19" x14ac:dyDescent="0.25">
      <c r="A274" s="25" t="s">
        <v>112</v>
      </c>
      <c r="B274" s="25" t="s">
        <v>541</v>
      </c>
      <c r="C274" s="25" t="s">
        <v>542</v>
      </c>
      <c r="D274" s="25">
        <v>2023</v>
      </c>
      <c r="E274" s="25">
        <v>2027</v>
      </c>
      <c r="F274" s="24" t="s">
        <v>125</v>
      </c>
      <c r="G274" s="28">
        <f t="shared" ref="G274" si="48">SUM(H274:K274)</f>
        <v>21.684988244751331</v>
      </c>
      <c r="H274" s="29">
        <v>2.1684988244751331</v>
      </c>
      <c r="I274" s="29">
        <v>19.516489420276198</v>
      </c>
      <c r="J274" s="29">
        <v>0</v>
      </c>
      <c r="K274" s="29">
        <v>0</v>
      </c>
      <c r="L274" s="24">
        <v>0</v>
      </c>
      <c r="M274" s="24">
        <v>0</v>
      </c>
      <c r="N274" s="29">
        <v>4.0844666666666667</v>
      </c>
      <c r="O274" s="29">
        <v>4.2070006666666666</v>
      </c>
      <c r="P274" s="29">
        <v>4.3332106866666669</v>
      </c>
      <c r="Q274" s="29">
        <v>4.4632070072666661</v>
      </c>
      <c r="R274" s="29">
        <v>4.5971032174846673</v>
      </c>
      <c r="S274" s="27">
        <f t="shared" si="41"/>
        <v>21.684988244751331</v>
      </c>
    </row>
  </sheetData>
  <mergeCells count="18">
    <mergeCell ref="E12:E13"/>
    <mergeCell ref="N12:S12"/>
    <mergeCell ref="F12:F13"/>
    <mergeCell ref="G12:K12"/>
    <mergeCell ref="A7:S7"/>
    <mergeCell ref="A9:S9"/>
    <mergeCell ref="A4:F4"/>
    <mergeCell ref="A5:S5"/>
    <mergeCell ref="S13:S14"/>
    <mergeCell ref="L12:M12"/>
    <mergeCell ref="G13:K13"/>
    <mergeCell ref="L13:M13"/>
    <mergeCell ref="A10:S10"/>
    <mergeCell ref="A11:S11"/>
    <mergeCell ref="A12:A14"/>
    <mergeCell ref="B12:B14"/>
    <mergeCell ref="C12:C14"/>
    <mergeCell ref="D12:D14"/>
  </mergeCells>
  <pageMargins left="0.70866141732283472" right="0.70866141732283472" top="0.74803149606299213" bottom="0.74803149606299213" header="0.31496062992125984" footer="0.31496062992125984"/>
  <pageSetup paperSize="8" scale="65" firstPageNumber="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2022-10-27T10:23:54Z</cp:lastPrinted>
  <dcterms:created xsi:type="dcterms:W3CDTF">2016-12-06T07:24:14Z</dcterms:created>
  <dcterms:modified xsi:type="dcterms:W3CDTF">2022-11-07T08:16:30Z</dcterms:modified>
</cp:coreProperties>
</file>