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15" windowWidth="19275" windowHeight="9240" activeTab="0"/>
  </bookViews>
  <sheets>
    <sheet name="таблица 1" sheetId="1" r:id="rId1"/>
  </sheets>
  <definedNames>
    <definedName name="_xlnm.Print_Area" localSheetId="0">'таблица 1'!$A$1:$P$67</definedName>
  </definedNames>
  <calcPr fullCalcOnLoad="1"/>
</workbook>
</file>

<file path=xl/sharedStrings.xml><?xml version="1.0" encoding="utf-8"?>
<sst xmlns="http://schemas.openxmlformats.org/spreadsheetml/2006/main" count="149" uniqueCount="87">
  <si>
    <t>N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</si>
  <si>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</si>
  <si>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</si>
  <si>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 /выполнения мероприятия, год</t>
  </si>
  <si>
    <t>Стоимостная оценка инвестиций, млн. руб. без НДС</t>
  </si>
  <si>
    <t>Причины отклонений</t>
  </si>
  <si>
    <t>план</t>
  </si>
  <si>
    <t>факт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</si>
  <si>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</si>
  <si>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</si>
  <si>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</si>
  <si>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</si>
  <si>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</si>
  <si>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Стадия выполнения, %</t>
  </si>
  <si>
    <t>полная стоимость</t>
  </si>
  <si>
    <t>остаток на начало отчетного года</t>
  </si>
  <si>
    <t>осталось профинансировать по результатам отчетного периода</t>
  </si>
  <si>
    <t>Отклонения</t>
  </si>
  <si>
    <t xml:space="preserve">Реконструкция    ВЛИ-0,4 кВ   г.Судогда    ул . Пролетарская    ЗТП № 14 </t>
  </si>
  <si>
    <t>Реконструкция ВЛ-0,4 кВ от ТП-27 ул.Северная, г.Киржач</t>
  </si>
  <si>
    <t>Реконструкция ВЛ-0,4 кВ от ТП-27 ул.Мирная, г.Киржач</t>
  </si>
  <si>
    <t>Реконструкция ВЛ-0,4 кВ от ТП-27 ул.Жданова, г.Киржач</t>
  </si>
  <si>
    <t xml:space="preserve">Реконструкция ВЛ-0,4 кВ ул. Некрасова, г.Гусь-Хрустальный </t>
  </si>
  <si>
    <t>Реконструкция ВЛ-0,4 кВ п. Городищи ТП 5 - ул. Октябрьская, г.Петушки</t>
  </si>
  <si>
    <t>Реконструкция ВЛ-10 кВ Ф-104 от опоры №6 до опоры №15, г.Судогда</t>
  </si>
  <si>
    <t>Реконструкция КЛ-0,4 кВ  ТП-262 ул.Балакирева  от д.51, 49, г.Владимир</t>
  </si>
  <si>
    <t>Реконструкция КЛ-0,4 кВ от ТП-341 до ж.д. пр-кт Ленина, 39, г.Владимир</t>
  </si>
  <si>
    <t>Реконструкция КЛ-6кВ  ТП-166 -ТП-422 (фид.682), г.Владимир</t>
  </si>
  <si>
    <t>Установка в РП-27 (ул.Нижняя Дуброва, №21) панели ЩО-70 с 6-ю рубильниками взамен панели ЩО-70 № 3</t>
  </si>
  <si>
    <t>Установка камеры КСО в РП-30 (ул. Ноябрьская, 73-а)</t>
  </si>
  <si>
    <t>Установка двух камер КСО в РП-16 (ул. В. Дуброва, 40)</t>
  </si>
  <si>
    <t>Замена двух силовых трансформаторов и 2 вводных ячеек в ТП-331 (ул. Мира, 7-в)</t>
  </si>
  <si>
    <t>Замена силового трансформатора и вводной ячейки в ТП-170 (ул. Мира, 28)</t>
  </si>
  <si>
    <t>Замена двух силовых трансфоматоров в КТП-664 (мкр. Юрьевец, ул. Славная)</t>
  </si>
  <si>
    <t>Разработка ПСД на реконструкцию строительной части РП-3</t>
  </si>
  <si>
    <t>Реконструкция ТП-11 (оборудование), в/ч 55443, п.Городище</t>
  </si>
  <si>
    <t>Реконструкция оборудования ТП-37, ул.Коровники, г.Суздаль</t>
  </si>
  <si>
    <t>Монтаж АСКУЭ в частном секторе, г.Гусь-Хрустальный</t>
  </si>
  <si>
    <t>Реконструкция здания гаражей и здания ремонтных мастерских, г.Кольчугино</t>
  </si>
  <si>
    <t>Строительство ВЛ-0,4кВ от ТП №78 ул.Астраханская, г.Лакинск</t>
  </si>
  <si>
    <t>Строительство ВЛ-10кВ от ТП№78 ул.Астраханская до ТП№25, г.Лакинск</t>
  </si>
  <si>
    <t>Строительство КЛ-0,4 кВ от ТП-373 до здания детской больницы по адресу ул. Добросельская, 34</t>
  </si>
  <si>
    <t>Реконструкция электрических сетей 0,4кВ исторического ядра г. Владимира</t>
  </si>
  <si>
    <t>Строительство 2КЛ-10 кВ фид.1 от ПС Берково до проектируемой РП-10 кВ, Владимирская обл., г. Камешково, ул. Ленина</t>
  </si>
  <si>
    <t>Строительство 2 КЛ-6 кВ ТП-23 (Владимирский спуск, 2) - ТП-127</t>
  </si>
  <si>
    <t>Строительство 2 КЛ-6 кВ ПС "Районная" - РТП Веризино</t>
  </si>
  <si>
    <t xml:space="preserve">Строительство КЛ-10 кВ от ПС "Юрьевец" до нового РП в мкр. Юрьевец (взамен фидера 100)  </t>
  </si>
  <si>
    <t>Строительство КЛ-10 кВ ПС "Юрьевец" до нового РП в мкр. Юрьевец (взамен фидера 110)</t>
  </si>
  <si>
    <t>Строительство КЛ-10 кВ от ПС "Владимирская-750" до РП-30 (ул. Ноябрьская, 73-а)</t>
  </si>
  <si>
    <t>Строительство КЛ-6кВ от РП-8 (ул. Горького, 79-а) до КТП-57</t>
  </si>
  <si>
    <t>Строительство двух КЛ-6 кВ от РП-16 (ул. В. Дуброва, 40) до новой ТП-703</t>
  </si>
  <si>
    <t>Строительство электрических сетей 6кВ до строящейся КТП в районе д.25а, ул.Каманина</t>
  </si>
  <si>
    <t>Строительство КЛ-10 кВ от КТП-618 (мкр. Юрьевец, ул. Вольная, 2-а) до КТП-637</t>
  </si>
  <si>
    <t>Строительство КЛ-10 кВ от КТП-637 (мкр. Юрьевец, ул. Вольная, 13-а) до опоры № 12 ВЛ-10 кВ РП-30 - ТП-641</t>
  </si>
  <si>
    <t>Строительство РТП Веризино</t>
  </si>
  <si>
    <t>Строительство РП в мкр. Юрьевец</t>
  </si>
  <si>
    <t>Строительство КТП в районе д.25а, ул.Каманина</t>
  </si>
  <si>
    <t>Строительство РП, ул.Строителей (1-я очередь строительства)</t>
  </si>
  <si>
    <t>Строительство КТП 400 кВА ул.Красная звезда, г.Собинка</t>
  </si>
  <si>
    <t>2013-2017</t>
  </si>
  <si>
    <t>Реконструкция ПС 35/10 кВ "КаМЗ" с заменой трансформатора</t>
  </si>
  <si>
    <t>Строительство 2ВЛ-0,4кВ от ТП-91 до границ земельных участков, ул. Березовая, ул. Ломако, г. Кольчугино</t>
  </si>
  <si>
    <t>в т.ч. 2014</t>
  </si>
  <si>
    <t>КЗ за 2013</t>
  </si>
  <si>
    <t>Строительство КЛ-6 кВ от ТП-163 до КЛ-6 кВ Тп-127 - ТП-197 для образования связи ТП-163-ТП-197</t>
  </si>
  <si>
    <t>ВСЕГО 2013-2017</t>
  </si>
  <si>
    <t>Реконструкция здания трансформаторной подстанции №53, ул.Владимирская д.35а, г.Киржач</t>
  </si>
  <si>
    <t>Реконструкция здания трансформаторной подстанции №56, ул.Луговая д.11а г.Киржач</t>
  </si>
  <si>
    <t>Реконструкция здания трансформаторной подстанции №30, ул. Первомайская д. 89а г.Киржач</t>
  </si>
  <si>
    <t>Реконструкция здания трансформаторной подстанции №14, ул.Свобода д.34а г.Киржач</t>
  </si>
  <si>
    <t>Реконструкция здания трансформаторной подстанции №47,  ул.Расковой д.17а г.Киржач</t>
  </si>
  <si>
    <t>Реконструкция здания трансформаторной подстанции №36, ул. Б.проезд, д. 11-г г.Киржач</t>
  </si>
  <si>
    <t>Реконструкция здания трансформаторной подстанции №21, ул.Привокзальная д.2с г.Киржач</t>
  </si>
  <si>
    <t>Реконструкция здания распределительного пункта РУ №2-10 кВ, ул. Мичурина, д.2 г.Киржач</t>
  </si>
  <si>
    <t>Реконструкция здания трансформаторной подстанции №5, ул.Фрунзе  г.Киржач</t>
  </si>
  <si>
    <t>Реконструкция здания трансформаторной подстанции №3, ул. Лесная д.17а г.Киржач</t>
  </si>
  <si>
    <t>Реконструкция здания трансформаторной подстанции №12, ул. Октябрьская, д.63а г.Киржач</t>
  </si>
  <si>
    <t>Реконструкция здания трансформаторной подстанции №27, ул. Куйбышева д.35а г.Киржач</t>
  </si>
  <si>
    <t>Строительство 2КЛ-10 кВ от ТП-344 до ТП-768</t>
  </si>
  <si>
    <t>Строительство ТП-768, г.Владимир</t>
  </si>
  <si>
    <t xml:space="preserve">Строительство КТП-9 ул.Студеная гора (Владимир)
</t>
  </si>
  <si>
    <t>финансирование в отчетном периоде (год)</t>
  </si>
  <si>
    <t>начата работа по объектам 2015</t>
  </si>
  <si>
    <t>работы по обеим очередям стрительства выполнены в 2014, хотя 2-ая очередь утверждена в ИП 2015</t>
  </si>
  <si>
    <r>
      <t xml:space="preserve">ОТЧЕТ Открытое акционерное общество "Владимирская областная электросетевая компания"
                  </t>
    </r>
    <r>
      <rPr>
        <sz val="14"/>
        <color indexed="8"/>
        <rFont val="Times New Roman"/>
        <family val="1"/>
      </rPr>
      <t xml:space="preserve">  (указывается полное наименование субъекта контроля (надзора) </t>
    </r>
    <r>
      <rPr>
        <b/>
        <sz val="14"/>
        <color indexed="8"/>
        <rFont val="Times New Roman"/>
        <family val="1"/>
      </rPr>
      <t xml:space="preserve">
             об использовании инвестиционных ресурсов, включенных в регулируемые государством 
цены (тарифы) в сфере электроэнергетики.</t>
    </r>
  </si>
  <si>
    <t>период: 2014 год</t>
  </si>
  <si>
    <t>Наименование, дата утверждения инвестиционной программы, сведения о внесении изменений и внесенных изменениях в инвестиционную программу:  Постановление Губернатора области №139 от 27.02.2016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</si>
</sst>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0.00000"/>
    <numFmt numFmtId="169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 wrapText="1"/>
    </xf>
    <xf numFmtId="164" fontId="5" fillId="0" borderId="10" xfId="54" applyNumberFormat="1" applyFont="1" applyFill="1" applyBorder="1" applyAlignment="1">
      <alignment horizontal="right" wrapText="1"/>
      <protection/>
    </xf>
    <xf numFmtId="164" fontId="48" fillId="0" borderId="10" xfId="0" applyNumberFormat="1" applyFont="1" applyFill="1" applyBorder="1" applyAlignment="1">
      <alignment horizontal="right" wrapText="1"/>
    </xf>
    <xf numFmtId="165" fontId="6" fillId="0" borderId="10" xfId="54" applyNumberFormat="1" applyFont="1" applyFill="1" applyBorder="1" applyAlignment="1">
      <alignment horizontal="center" vertical="center"/>
      <protection/>
    </xf>
    <xf numFmtId="165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/>
    </xf>
    <xf numFmtId="164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 vertical="center" wrapText="1"/>
    </xf>
    <xf numFmtId="167" fontId="47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2" fontId="5" fillId="0" borderId="10" xfId="63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/>
      <protection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wrapText="1"/>
    </xf>
    <xf numFmtId="0" fontId="5" fillId="0" borderId="0" xfId="53" applyFont="1" applyFill="1" applyBorder="1" applyAlignment="1">
      <alignment horizontal="left" vertical="center" wrapText="1"/>
      <protection/>
    </xf>
    <xf numFmtId="2" fontId="5" fillId="0" borderId="0" xfId="63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 wrapText="1"/>
    </xf>
    <xf numFmtId="0" fontId="3" fillId="0" borderId="13" xfId="42" applyFont="1" applyFill="1" applyBorder="1" applyAlignment="1">
      <alignment horizontal="center" vertical="center" wrapText="1"/>
    </xf>
    <xf numFmtId="0" fontId="3" fillId="0" borderId="14" xfId="42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5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5"/>
  <sheetViews>
    <sheetView tabSelected="1" zoomScale="80" zoomScaleNormal="80" zoomScalePageLayoutView="0" workbookViewId="0" topLeftCell="A1">
      <selection activeCell="S9" sqref="S9"/>
    </sheetView>
  </sheetViews>
  <sheetFormatPr defaultColWidth="9.140625" defaultRowHeight="15"/>
  <cols>
    <col min="1" max="1" width="9.140625" style="1" customWidth="1"/>
    <col min="2" max="2" width="28.8515625" style="1" customWidth="1"/>
    <col min="3" max="3" width="15.8515625" style="1" customWidth="1"/>
    <col min="4" max="4" width="11.7109375" style="1" customWidth="1"/>
    <col min="5" max="5" width="11.421875" style="1" customWidth="1"/>
    <col min="6" max="6" width="12.57421875" style="1" customWidth="1"/>
    <col min="7" max="7" width="11.7109375" style="1" customWidth="1"/>
    <col min="8" max="8" width="13.421875" style="1" customWidth="1"/>
    <col min="9" max="9" width="11.7109375" style="1" customWidth="1"/>
    <col min="10" max="10" width="12.00390625" style="1" customWidth="1"/>
    <col min="11" max="11" width="18.00390625" style="1" customWidth="1"/>
    <col min="12" max="12" width="10.28125" style="1" customWidth="1"/>
    <col min="13" max="13" width="25.00390625" style="1" customWidth="1"/>
    <col min="14" max="14" width="24.8515625" style="1" customWidth="1"/>
    <col min="15" max="15" width="9.57421875" style="1" customWidth="1"/>
    <col min="16" max="16" width="33.7109375" style="1" customWidth="1"/>
    <col min="17" max="18" width="9.140625" style="1" customWidth="1"/>
    <col min="19" max="16384" width="9.140625" style="1" customWidth="1"/>
  </cols>
  <sheetData>
    <row r="1" spans="1:16" ht="85.5" customHeight="1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8.75">
      <c r="A2" s="47"/>
      <c r="B2" s="45" t="s">
        <v>85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60.75" customHeight="1">
      <c r="A3" s="36"/>
      <c r="B3" s="48" t="s">
        <v>86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ht="15">
      <c r="P4" s="2"/>
    </row>
    <row r="5" spans="1:17" ht="61.5" customHeight="1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 t="s">
        <v>13</v>
      </c>
      <c r="G5" s="37" t="s">
        <v>4</v>
      </c>
      <c r="H5" s="37"/>
      <c r="I5" s="37"/>
      <c r="J5" s="37"/>
      <c r="K5" s="37"/>
      <c r="L5" s="38" t="s">
        <v>17</v>
      </c>
      <c r="M5" s="38"/>
      <c r="N5" s="38"/>
      <c r="O5" s="38"/>
      <c r="P5" s="29" t="s">
        <v>5</v>
      </c>
      <c r="Q5" s="3"/>
    </row>
    <row r="6" spans="1:17" ht="60" customHeight="1">
      <c r="A6" s="37"/>
      <c r="B6" s="37"/>
      <c r="C6" s="37"/>
      <c r="D6" s="37" t="s">
        <v>6</v>
      </c>
      <c r="E6" s="37" t="s">
        <v>7</v>
      </c>
      <c r="F6" s="37"/>
      <c r="G6" s="39" t="s">
        <v>14</v>
      </c>
      <c r="H6" s="42" t="s">
        <v>15</v>
      </c>
      <c r="I6" s="37" t="s">
        <v>81</v>
      </c>
      <c r="J6" s="37"/>
      <c r="K6" s="42" t="s">
        <v>16</v>
      </c>
      <c r="L6" s="37" t="s">
        <v>8</v>
      </c>
      <c r="M6" s="37" t="s">
        <v>9</v>
      </c>
      <c r="N6" s="37"/>
      <c r="O6" s="37"/>
      <c r="P6" s="37"/>
      <c r="Q6" s="3"/>
    </row>
    <row r="7" spans="1:17" ht="32.25" customHeight="1">
      <c r="A7" s="37"/>
      <c r="B7" s="37"/>
      <c r="C7" s="37"/>
      <c r="D7" s="37"/>
      <c r="E7" s="37"/>
      <c r="F7" s="37"/>
      <c r="G7" s="40"/>
      <c r="H7" s="43"/>
      <c r="I7" s="37"/>
      <c r="J7" s="37"/>
      <c r="K7" s="43"/>
      <c r="L7" s="37"/>
      <c r="M7" s="37" t="s">
        <v>10</v>
      </c>
      <c r="N7" s="37" t="s">
        <v>11</v>
      </c>
      <c r="O7" s="37" t="s">
        <v>12</v>
      </c>
      <c r="P7" s="37"/>
      <c r="Q7" s="3"/>
    </row>
    <row r="8" spans="1:17" ht="45" customHeight="1">
      <c r="A8" s="37"/>
      <c r="B8" s="37"/>
      <c r="C8" s="37"/>
      <c r="D8" s="37"/>
      <c r="E8" s="37"/>
      <c r="F8" s="37"/>
      <c r="G8" s="41"/>
      <c r="H8" s="44"/>
      <c r="I8" s="6" t="s">
        <v>6</v>
      </c>
      <c r="J8" s="6" t="s">
        <v>7</v>
      </c>
      <c r="K8" s="44"/>
      <c r="L8" s="37"/>
      <c r="M8" s="37"/>
      <c r="N8" s="37"/>
      <c r="O8" s="37"/>
      <c r="P8" s="37"/>
      <c r="Q8" s="3"/>
    </row>
    <row r="9" spans="1:17" ht="15">
      <c r="A9" s="29"/>
      <c r="B9" s="29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3"/>
    </row>
    <row r="10" spans="1:17" ht="15">
      <c r="A10" s="29"/>
      <c r="B10" s="29" t="s">
        <v>65</v>
      </c>
      <c r="C10" s="29"/>
      <c r="D10" s="29"/>
      <c r="E10" s="29"/>
      <c r="F10" s="29"/>
      <c r="G10" s="17">
        <v>705.2</v>
      </c>
      <c r="H10" s="17">
        <f>G10-128.49831</f>
        <v>576.7016900000001</v>
      </c>
      <c r="I10" s="17">
        <f>I12</f>
        <v>137.40353762711868</v>
      </c>
      <c r="J10" s="27">
        <f>J11+J12</f>
        <v>139.52673000000001</v>
      </c>
      <c r="K10" s="17">
        <f>H10-J10</f>
        <v>437.17496000000006</v>
      </c>
      <c r="L10" s="29"/>
      <c r="M10" s="29"/>
      <c r="N10" s="29"/>
      <c r="O10" s="29"/>
      <c r="P10" s="29"/>
      <c r="Q10" s="3"/>
    </row>
    <row r="11" spans="1:16" ht="18" customHeight="1">
      <c r="A11" s="7"/>
      <c r="B11" s="21" t="s">
        <v>63</v>
      </c>
      <c r="C11" s="7">
        <v>2013</v>
      </c>
      <c r="D11" s="7"/>
      <c r="E11" s="15"/>
      <c r="F11" s="19" t="e">
        <f>J11/G11</f>
        <v>#DIV/0!</v>
      </c>
      <c r="G11" s="17">
        <v>0</v>
      </c>
      <c r="H11" s="27">
        <f>J11</f>
        <v>1.657</v>
      </c>
      <c r="I11" s="17">
        <v>0</v>
      </c>
      <c r="J11" s="27">
        <v>1.657</v>
      </c>
      <c r="K11" s="17">
        <f>J11-H11</f>
        <v>0</v>
      </c>
      <c r="L11" s="29">
        <f>I11-G11</f>
        <v>0</v>
      </c>
      <c r="M11" s="15"/>
      <c r="N11" s="15"/>
      <c r="O11" s="15"/>
      <c r="P11" s="15"/>
    </row>
    <row r="12" spans="1:17" ht="15">
      <c r="A12" s="29"/>
      <c r="B12" s="4" t="s">
        <v>62</v>
      </c>
      <c r="C12" s="29"/>
      <c r="D12" s="29"/>
      <c r="E12" s="29"/>
      <c r="F12" s="5">
        <f>J12/G12</f>
        <v>1.0033928702341455</v>
      </c>
      <c r="G12" s="20">
        <f>SUM(G13:G68)</f>
        <v>137.40353762711868</v>
      </c>
      <c r="H12" s="20">
        <f>SUM(H13:H68)</f>
        <v>0</v>
      </c>
      <c r="I12" s="20">
        <f>SUM(I13:I68)</f>
        <v>137.40353762711868</v>
      </c>
      <c r="J12" s="27">
        <f aca="true" t="shared" si="0" ref="J12:O12">SUM(J13:J71)</f>
        <v>137.86973</v>
      </c>
      <c r="K12" s="17">
        <f t="shared" si="0"/>
        <v>5.103199999999999</v>
      </c>
      <c r="L12" s="17">
        <f t="shared" si="0"/>
        <v>0.4661923728813499</v>
      </c>
      <c r="M12" s="17">
        <f t="shared" si="0"/>
        <v>-3.1082920338983095</v>
      </c>
      <c r="N12" s="17">
        <f t="shared" si="0"/>
        <v>0</v>
      </c>
      <c r="O12" s="17">
        <f t="shared" si="0"/>
        <v>3.5744844067796593</v>
      </c>
      <c r="P12" s="29"/>
      <c r="Q12" s="3"/>
    </row>
    <row r="13" spans="1:17" ht="38.25">
      <c r="A13" s="7">
        <v>1</v>
      </c>
      <c r="B13" s="21" t="s">
        <v>18</v>
      </c>
      <c r="C13" s="7" t="s">
        <v>59</v>
      </c>
      <c r="D13" s="7">
        <v>2014</v>
      </c>
      <c r="E13" s="8"/>
      <c r="F13" s="19">
        <f>J13/G13</f>
        <v>0.9691966927919363</v>
      </c>
      <c r="G13" s="30">
        <v>1.11514</v>
      </c>
      <c r="H13" s="10"/>
      <c r="I13" s="30">
        <v>1.11514</v>
      </c>
      <c r="J13" s="30">
        <v>1.08079</v>
      </c>
      <c r="K13" s="30">
        <v>0</v>
      </c>
      <c r="L13" s="18">
        <f>J13-I13</f>
        <v>-0.0343500000000001</v>
      </c>
      <c r="M13" s="31">
        <f>L13</f>
        <v>-0.0343500000000001</v>
      </c>
      <c r="N13" s="11"/>
      <c r="O13" s="12"/>
      <c r="P13" s="7"/>
      <c r="Q13" s="3"/>
    </row>
    <row r="14" spans="1:16" ht="25.5">
      <c r="A14" s="7">
        <v>2</v>
      </c>
      <c r="B14" s="21" t="s">
        <v>19</v>
      </c>
      <c r="C14" s="7" t="s">
        <v>59</v>
      </c>
      <c r="D14" s="7">
        <v>2014</v>
      </c>
      <c r="E14" s="13"/>
      <c r="F14" s="19">
        <f aca="true" t="shared" si="1" ref="F14:F71">J14/G14</f>
        <v>1.0435664864864864</v>
      </c>
      <c r="G14" s="30">
        <v>0.9406779661016951</v>
      </c>
      <c r="H14" s="9"/>
      <c r="I14" s="30">
        <v>0.9406779661016951</v>
      </c>
      <c r="J14" s="30">
        <v>0.9816600000000001</v>
      </c>
      <c r="K14" s="30">
        <v>0</v>
      </c>
      <c r="L14" s="18">
        <f aca="true" t="shared" si="2" ref="L14:L71">J14-I14</f>
        <v>0.040982033898305015</v>
      </c>
      <c r="M14" s="31">
        <f aca="true" t="shared" si="3" ref="M14:M68">L14</f>
        <v>0.040982033898305015</v>
      </c>
      <c r="N14" s="11"/>
      <c r="O14" s="12"/>
      <c r="P14" s="15"/>
    </row>
    <row r="15" spans="1:16" ht="25.5">
      <c r="A15" s="7">
        <v>3</v>
      </c>
      <c r="B15" s="21" t="s">
        <v>20</v>
      </c>
      <c r="C15" s="7" t="s">
        <v>59</v>
      </c>
      <c r="D15" s="7">
        <v>2014</v>
      </c>
      <c r="E15" s="13"/>
      <c r="F15" s="19">
        <f t="shared" si="1"/>
        <v>1.0390293333333334</v>
      </c>
      <c r="G15" s="30">
        <v>0.38135593220338987</v>
      </c>
      <c r="H15" s="14"/>
      <c r="I15" s="30">
        <v>0.38135593220338987</v>
      </c>
      <c r="J15" s="30">
        <v>0.39624000000000004</v>
      </c>
      <c r="K15" s="30">
        <v>0</v>
      </c>
      <c r="L15" s="18">
        <f t="shared" si="2"/>
        <v>0.014884067796610168</v>
      </c>
      <c r="M15" s="31">
        <f t="shared" si="3"/>
        <v>0.014884067796610168</v>
      </c>
      <c r="N15" s="11"/>
      <c r="O15" s="12"/>
      <c r="P15" s="15"/>
    </row>
    <row r="16" spans="1:16" ht="25.5">
      <c r="A16" s="7">
        <v>4</v>
      </c>
      <c r="B16" s="21" t="s">
        <v>21</v>
      </c>
      <c r="C16" s="7" t="s">
        <v>59</v>
      </c>
      <c r="D16" s="7">
        <v>2014</v>
      </c>
      <c r="E16" s="13"/>
      <c r="F16" s="19">
        <f t="shared" si="1"/>
        <v>1.0993978620689653</v>
      </c>
      <c r="G16" s="30">
        <v>2.457627118644068</v>
      </c>
      <c r="H16" s="9"/>
      <c r="I16" s="30">
        <v>2.457627118644068</v>
      </c>
      <c r="J16" s="30">
        <v>2.70191</v>
      </c>
      <c r="K16" s="30">
        <v>0</v>
      </c>
      <c r="L16" s="18">
        <f t="shared" si="2"/>
        <v>0.2442828813559319</v>
      </c>
      <c r="M16" s="31">
        <f t="shared" si="3"/>
        <v>0.2442828813559319</v>
      </c>
      <c r="N16" s="11"/>
      <c r="O16" s="12"/>
      <c r="P16" s="16"/>
    </row>
    <row r="17" spans="1:16" ht="27.75" customHeight="1">
      <c r="A17" s="7">
        <v>5</v>
      </c>
      <c r="B17" s="21" t="s">
        <v>22</v>
      </c>
      <c r="C17" s="7" t="s">
        <v>59</v>
      </c>
      <c r="D17" s="7">
        <v>2014</v>
      </c>
      <c r="E17" s="13"/>
      <c r="F17" s="19">
        <f t="shared" si="1"/>
        <v>1.0185083775194483</v>
      </c>
      <c r="G17" s="30">
        <v>2.0186186440677965</v>
      </c>
      <c r="H17" s="14"/>
      <c r="I17" s="30">
        <v>2.0186186440677965</v>
      </c>
      <c r="J17" s="30">
        <v>2.05598</v>
      </c>
      <c r="K17" s="30">
        <v>0</v>
      </c>
      <c r="L17" s="18">
        <f t="shared" si="2"/>
        <v>0.037361355932203466</v>
      </c>
      <c r="M17" s="31">
        <f t="shared" si="3"/>
        <v>0.037361355932203466</v>
      </c>
      <c r="N17" s="11"/>
      <c r="O17" s="12"/>
      <c r="P17" s="16"/>
    </row>
    <row r="18" spans="1:16" ht="42.75" customHeight="1">
      <c r="A18" s="7">
        <v>6</v>
      </c>
      <c r="B18" s="21" t="s">
        <v>23</v>
      </c>
      <c r="C18" s="7" t="s">
        <v>59</v>
      </c>
      <c r="D18" s="7">
        <v>2014</v>
      </c>
      <c r="E18" s="15"/>
      <c r="F18" s="19">
        <f t="shared" si="1"/>
        <v>0.7103373076923075</v>
      </c>
      <c r="G18" s="30">
        <v>1.7627118644067798</v>
      </c>
      <c r="H18" s="15"/>
      <c r="I18" s="30">
        <v>1.7627118644067798</v>
      </c>
      <c r="J18" s="30">
        <v>1.25212</v>
      </c>
      <c r="K18" s="30">
        <v>0</v>
      </c>
      <c r="L18" s="18">
        <f t="shared" si="2"/>
        <v>-0.51059186440678</v>
      </c>
      <c r="M18" s="31">
        <f t="shared" si="3"/>
        <v>-0.51059186440678</v>
      </c>
      <c r="N18" s="15"/>
      <c r="O18" s="15"/>
      <c r="P18" s="15"/>
    </row>
    <row r="19" spans="1:16" ht="38.25">
      <c r="A19" s="7">
        <v>7</v>
      </c>
      <c r="B19" s="21" t="s">
        <v>24</v>
      </c>
      <c r="C19" s="7" t="s">
        <v>59</v>
      </c>
      <c r="D19" s="7">
        <v>2014</v>
      </c>
      <c r="E19" s="15"/>
      <c r="F19" s="19">
        <f t="shared" si="1"/>
        <v>1.1388398959714328</v>
      </c>
      <c r="G19" s="30">
        <v>0.9209986440677966</v>
      </c>
      <c r="H19" s="15"/>
      <c r="I19" s="30">
        <v>0.9209986440677966</v>
      </c>
      <c r="J19" s="30">
        <v>1.0488700000000002</v>
      </c>
      <c r="K19" s="30">
        <v>0</v>
      </c>
      <c r="L19" s="18">
        <f t="shared" si="2"/>
        <v>0.12787135593220356</v>
      </c>
      <c r="M19" s="31">
        <f t="shared" si="3"/>
        <v>0.12787135593220356</v>
      </c>
      <c r="N19" s="15"/>
      <c r="O19" s="15"/>
      <c r="P19" s="15"/>
    </row>
    <row r="20" spans="1:16" ht="38.25">
      <c r="A20" s="7">
        <v>8</v>
      </c>
      <c r="B20" s="21" t="s">
        <v>25</v>
      </c>
      <c r="C20" s="7" t="s">
        <v>59</v>
      </c>
      <c r="D20" s="7">
        <v>2014</v>
      </c>
      <c r="E20" s="15"/>
      <c r="F20" s="19">
        <f t="shared" si="1"/>
        <v>1.8804819277108433</v>
      </c>
      <c r="G20" s="30">
        <v>0.083</v>
      </c>
      <c r="H20" s="15"/>
      <c r="I20" s="30">
        <v>0.083</v>
      </c>
      <c r="J20" s="30">
        <v>0.15608</v>
      </c>
      <c r="K20" s="30">
        <v>0</v>
      </c>
      <c r="L20" s="18">
        <f t="shared" si="2"/>
        <v>0.07307999999999999</v>
      </c>
      <c r="M20" s="31">
        <f t="shared" si="3"/>
        <v>0.07307999999999999</v>
      </c>
      <c r="N20" s="15"/>
      <c r="O20" s="15"/>
      <c r="P20" s="15"/>
    </row>
    <row r="21" spans="1:16" ht="45" customHeight="1">
      <c r="A21" s="7">
        <v>10</v>
      </c>
      <c r="B21" s="21" t="s">
        <v>26</v>
      </c>
      <c r="C21" s="7" t="s">
        <v>59</v>
      </c>
      <c r="D21" s="7">
        <v>2014</v>
      </c>
      <c r="E21" s="15"/>
      <c r="F21" s="19">
        <f>J21/G21</f>
        <v>1.0508910411622276</v>
      </c>
      <c r="G21" s="30">
        <v>2.065</v>
      </c>
      <c r="H21" s="15"/>
      <c r="I21" s="30">
        <v>2.065</v>
      </c>
      <c r="J21" s="30">
        <v>2.17009</v>
      </c>
      <c r="K21" s="30">
        <v>0</v>
      </c>
      <c r="L21" s="18">
        <f t="shared" si="2"/>
        <v>0.10509000000000013</v>
      </c>
      <c r="M21" s="31">
        <f t="shared" si="3"/>
        <v>0.10509000000000013</v>
      </c>
      <c r="N21" s="15"/>
      <c r="O21" s="15"/>
      <c r="P21" s="15"/>
    </row>
    <row r="22" spans="1:16" ht="36.75" customHeight="1">
      <c r="A22" s="7">
        <v>11</v>
      </c>
      <c r="B22" s="21" t="s">
        <v>27</v>
      </c>
      <c r="C22" s="7" t="s">
        <v>59</v>
      </c>
      <c r="D22" s="7">
        <v>2014</v>
      </c>
      <c r="E22" s="15"/>
      <c r="F22" s="19">
        <f t="shared" si="1"/>
        <v>0.9414580265095728</v>
      </c>
      <c r="G22" s="30">
        <v>0.679</v>
      </c>
      <c r="H22" s="15"/>
      <c r="I22" s="30">
        <v>0.679</v>
      </c>
      <c r="J22" s="30">
        <v>0.63925</v>
      </c>
      <c r="K22" s="30">
        <v>0</v>
      </c>
      <c r="L22" s="18">
        <f t="shared" si="2"/>
        <v>-0.03975000000000006</v>
      </c>
      <c r="M22" s="31">
        <f t="shared" si="3"/>
        <v>-0.03975000000000006</v>
      </c>
      <c r="N22" s="15"/>
      <c r="O22" s="15"/>
      <c r="P22" s="15"/>
    </row>
    <row r="23" spans="1:16" ht="57.75" customHeight="1">
      <c r="A23" s="7">
        <v>12</v>
      </c>
      <c r="B23" s="21" t="s">
        <v>28</v>
      </c>
      <c r="C23" s="7" t="s">
        <v>59</v>
      </c>
      <c r="D23" s="7">
        <v>2014</v>
      </c>
      <c r="E23" s="15"/>
      <c r="F23" s="19">
        <f t="shared" si="1"/>
        <v>1.1525999999999998</v>
      </c>
      <c r="G23" s="30">
        <v>0.1</v>
      </c>
      <c r="H23" s="15"/>
      <c r="I23" s="30">
        <v>0.1</v>
      </c>
      <c r="J23" s="30">
        <v>0.11525999999999999</v>
      </c>
      <c r="K23" s="30">
        <v>0</v>
      </c>
      <c r="L23" s="18">
        <f t="shared" si="2"/>
        <v>0.015259999999999982</v>
      </c>
      <c r="M23" s="31">
        <f t="shared" si="3"/>
        <v>0.015259999999999982</v>
      </c>
      <c r="N23" s="15"/>
      <c r="O23" s="15"/>
      <c r="P23" s="15"/>
    </row>
    <row r="24" spans="1:16" ht="32.25" customHeight="1">
      <c r="A24" s="7">
        <v>13</v>
      </c>
      <c r="B24" s="21" t="s">
        <v>29</v>
      </c>
      <c r="C24" s="7" t="s">
        <v>59</v>
      </c>
      <c r="D24" s="7">
        <v>2014</v>
      </c>
      <c r="E24" s="15"/>
      <c r="F24" s="19">
        <f t="shared" si="1"/>
        <v>1.0735406698564594</v>
      </c>
      <c r="G24" s="30">
        <v>0.418</v>
      </c>
      <c r="H24" s="15"/>
      <c r="I24" s="30">
        <v>0.418</v>
      </c>
      <c r="J24" s="30">
        <v>0.44874</v>
      </c>
      <c r="K24" s="30">
        <v>0</v>
      </c>
      <c r="L24" s="18">
        <f t="shared" si="2"/>
        <v>0.030740000000000045</v>
      </c>
      <c r="M24" s="31">
        <f t="shared" si="3"/>
        <v>0.030740000000000045</v>
      </c>
      <c r="N24" s="15"/>
      <c r="O24" s="15"/>
      <c r="P24" s="15"/>
    </row>
    <row r="25" spans="1:16" ht="33.75" customHeight="1">
      <c r="A25" s="7">
        <v>14</v>
      </c>
      <c r="B25" s="21" t="s">
        <v>30</v>
      </c>
      <c r="C25" s="7" t="s">
        <v>59</v>
      </c>
      <c r="D25" s="7">
        <v>2014</v>
      </c>
      <c r="E25" s="15"/>
      <c r="F25" s="19">
        <f t="shared" si="1"/>
        <v>1.0601415094339621</v>
      </c>
      <c r="G25" s="30">
        <v>1.06</v>
      </c>
      <c r="H25" s="15"/>
      <c r="I25" s="30">
        <v>1.06</v>
      </c>
      <c r="J25" s="30">
        <v>1.12375</v>
      </c>
      <c r="K25" s="30">
        <v>0</v>
      </c>
      <c r="L25" s="18">
        <f t="shared" si="2"/>
        <v>0.06374999999999997</v>
      </c>
      <c r="M25" s="31">
        <f t="shared" si="3"/>
        <v>0.06374999999999997</v>
      </c>
      <c r="N25" s="15"/>
      <c r="O25" s="15"/>
      <c r="P25" s="15"/>
    </row>
    <row r="26" spans="1:16" ht="42.75" customHeight="1">
      <c r="A26" s="7">
        <v>15</v>
      </c>
      <c r="B26" s="21" t="s">
        <v>31</v>
      </c>
      <c r="C26" s="7" t="s">
        <v>59</v>
      </c>
      <c r="D26" s="7">
        <v>2014</v>
      </c>
      <c r="E26" s="15"/>
      <c r="F26" s="19">
        <f t="shared" si="1"/>
        <v>1.061117021276596</v>
      </c>
      <c r="G26" s="30">
        <v>1.128</v>
      </c>
      <c r="H26" s="15"/>
      <c r="I26" s="30">
        <v>1.128</v>
      </c>
      <c r="J26" s="30">
        <v>1.1969400000000001</v>
      </c>
      <c r="K26" s="30">
        <v>0</v>
      </c>
      <c r="L26" s="18">
        <f t="shared" si="2"/>
        <v>0.06894000000000022</v>
      </c>
      <c r="M26" s="31">
        <f t="shared" si="3"/>
        <v>0.06894000000000022</v>
      </c>
      <c r="N26" s="15"/>
      <c r="O26" s="15"/>
      <c r="P26" s="15"/>
    </row>
    <row r="27" spans="1:16" ht="38.25">
      <c r="A27" s="7">
        <v>16</v>
      </c>
      <c r="B27" s="21" t="s">
        <v>32</v>
      </c>
      <c r="C27" s="7" t="s">
        <v>59</v>
      </c>
      <c r="D27" s="7">
        <v>2014</v>
      </c>
      <c r="E27" s="15"/>
      <c r="F27" s="19">
        <f t="shared" si="1"/>
        <v>1.081193181818182</v>
      </c>
      <c r="G27" s="30">
        <v>0.352</v>
      </c>
      <c r="H27" s="15"/>
      <c r="I27" s="30">
        <v>0.352</v>
      </c>
      <c r="J27" s="30">
        <v>0.38058000000000003</v>
      </c>
      <c r="K27" s="30">
        <v>0</v>
      </c>
      <c r="L27" s="18">
        <f t="shared" si="2"/>
        <v>0.02858000000000005</v>
      </c>
      <c r="M27" s="31">
        <f t="shared" si="3"/>
        <v>0.02858000000000005</v>
      </c>
      <c r="N27" s="15"/>
      <c r="O27" s="15"/>
      <c r="P27" s="15"/>
    </row>
    <row r="28" spans="1:16" ht="38.25">
      <c r="A28" s="7">
        <v>17</v>
      </c>
      <c r="B28" s="21" t="s">
        <v>33</v>
      </c>
      <c r="C28" s="7" t="s">
        <v>59</v>
      </c>
      <c r="D28" s="7">
        <v>2014</v>
      </c>
      <c r="E28" s="15"/>
      <c r="F28" s="19">
        <f t="shared" si="1"/>
        <v>1.1302649006622516</v>
      </c>
      <c r="G28" s="30">
        <v>0.604</v>
      </c>
      <c r="H28" s="15"/>
      <c r="I28" s="30">
        <v>0.604</v>
      </c>
      <c r="J28" s="30">
        <v>0.68268</v>
      </c>
      <c r="K28" s="30">
        <v>0</v>
      </c>
      <c r="L28" s="18">
        <f t="shared" si="2"/>
        <v>0.07867999999999997</v>
      </c>
      <c r="M28" s="31">
        <f t="shared" si="3"/>
        <v>0.07867999999999997</v>
      </c>
      <c r="N28" s="15"/>
      <c r="O28" s="15"/>
      <c r="P28" s="15"/>
    </row>
    <row r="29" spans="1:16" ht="38.25">
      <c r="A29" s="7">
        <v>18</v>
      </c>
      <c r="B29" s="21" t="s">
        <v>34</v>
      </c>
      <c r="C29" s="7" t="s">
        <v>59</v>
      </c>
      <c r="D29" s="7">
        <v>2014</v>
      </c>
      <c r="E29" s="15"/>
      <c r="F29" s="19" t="e">
        <f t="shared" si="1"/>
        <v>#DIV/0!</v>
      </c>
      <c r="G29" s="30">
        <v>0</v>
      </c>
      <c r="H29" s="15"/>
      <c r="I29" s="30">
        <v>0</v>
      </c>
      <c r="J29" s="30">
        <v>0.03964</v>
      </c>
      <c r="K29" s="30">
        <v>0</v>
      </c>
      <c r="L29" s="18">
        <f t="shared" si="2"/>
        <v>0.03964</v>
      </c>
      <c r="M29" s="31">
        <f t="shared" si="3"/>
        <v>0.03964</v>
      </c>
      <c r="N29" s="15"/>
      <c r="O29" s="15"/>
      <c r="P29" s="15"/>
    </row>
    <row r="30" spans="1:16" ht="51">
      <c r="A30" s="7">
        <v>19</v>
      </c>
      <c r="B30" s="21" t="s">
        <v>66</v>
      </c>
      <c r="C30" s="7" t="s">
        <v>59</v>
      </c>
      <c r="D30" s="7">
        <v>2014</v>
      </c>
      <c r="E30" s="15"/>
      <c r="F30" s="19">
        <f t="shared" si="1"/>
        <v>1.16112</v>
      </c>
      <c r="G30" s="30">
        <v>0.03389830508474576</v>
      </c>
      <c r="H30" s="15"/>
      <c r="I30" s="30">
        <v>0.03389830508474576</v>
      </c>
      <c r="J30" s="30">
        <v>0.03936</v>
      </c>
      <c r="K30" s="30">
        <v>0</v>
      </c>
      <c r="L30" s="18">
        <f t="shared" si="2"/>
        <v>0.0054616949152542366</v>
      </c>
      <c r="M30" s="31">
        <f t="shared" si="3"/>
        <v>0.0054616949152542366</v>
      </c>
      <c r="N30" s="15"/>
      <c r="O30" s="15"/>
      <c r="P30" s="15"/>
    </row>
    <row r="31" spans="1:16" ht="57.75" customHeight="1">
      <c r="A31" s="7">
        <v>20</v>
      </c>
      <c r="B31" s="21" t="s">
        <v>67</v>
      </c>
      <c r="C31" s="7" t="s">
        <v>59</v>
      </c>
      <c r="D31" s="7">
        <v>2014</v>
      </c>
      <c r="E31" s="15"/>
      <c r="F31" s="19">
        <f t="shared" si="1"/>
        <v>1.0647533333333332</v>
      </c>
      <c r="G31" s="30">
        <v>0.1016949152542373</v>
      </c>
      <c r="H31" s="15"/>
      <c r="I31" s="30">
        <v>0.1016949152542373</v>
      </c>
      <c r="J31" s="30">
        <v>0.10828</v>
      </c>
      <c r="K31" s="30">
        <v>0</v>
      </c>
      <c r="L31" s="18">
        <f t="shared" si="2"/>
        <v>0.0065850847457627065</v>
      </c>
      <c r="M31" s="31">
        <f t="shared" si="3"/>
        <v>0.0065850847457627065</v>
      </c>
      <c r="N31" s="15"/>
      <c r="O31" s="15"/>
      <c r="P31" s="15"/>
    </row>
    <row r="32" spans="1:16" ht="57.75" customHeight="1">
      <c r="A32" s="7">
        <v>21</v>
      </c>
      <c r="B32" s="21" t="s">
        <v>68</v>
      </c>
      <c r="C32" s="7" t="s">
        <v>59</v>
      </c>
      <c r="D32" s="7">
        <v>2014</v>
      </c>
      <c r="E32" s="15"/>
      <c r="F32" s="19">
        <f t="shared" si="1"/>
        <v>1.16112</v>
      </c>
      <c r="G32" s="30">
        <v>0.03389830508474576</v>
      </c>
      <c r="H32" s="15"/>
      <c r="I32" s="30">
        <v>0.03389830508474576</v>
      </c>
      <c r="J32" s="30">
        <v>0.03936</v>
      </c>
      <c r="K32" s="30">
        <v>0</v>
      </c>
      <c r="L32" s="18">
        <f t="shared" si="2"/>
        <v>0.0054616949152542366</v>
      </c>
      <c r="M32" s="31">
        <f t="shared" si="3"/>
        <v>0.0054616949152542366</v>
      </c>
      <c r="N32" s="15"/>
      <c r="O32" s="15"/>
      <c r="P32" s="15"/>
    </row>
    <row r="33" spans="1:16" ht="57.75" customHeight="1">
      <c r="A33" s="7">
        <v>22</v>
      </c>
      <c r="B33" s="21" t="s">
        <v>69</v>
      </c>
      <c r="C33" s="7" t="s">
        <v>59</v>
      </c>
      <c r="D33" s="7">
        <v>2014</v>
      </c>
      <c r="E33" s="15"/>
      <c r="F33" s="19">
        <f t="shared" si="1"/>
        <v>1.0453325</v>
      </c>
      <c r="G33" s="30">
        <v>0.13559322033898305</v>
      </c>
      <c r="H33" s="15"/>
      <c r="I33" s="30">
        <v>0.13559322033898305</v>
      </c>
      <c r="J33" s="30">
        <v>0.14174</v>
      </c>
      <c r="K33" s="30">
        <v>0</v>
      </c>
      <c r="L33" s="18">
        <f t="shared" si="2"/>
        <v>0.0061467796610169545</v>
      </c>
      <c r="M33" s="31">
        <f t="shared" si="3"/>
        <v>0.0061467796610169545</v>
      </c>
      <c r="N33" s="15"/>
      <c r="O33" s="15"/>
      <c r="P33" s="15"/>
    </row>
    <row r="34" spans="1:16" ht="57.75" customHeight="1">
      <c r="A34" s="7">
        <v>23</v>
      </c>
      <c r="B34" s="21" t="s">
        <v>70</v>
      </c>
      <c r="C34" s="7" t="s">
        <v>59</v>
      </c>
      <c r="D34" s="7">
        <v>2014</v>
      </c>
      <c r="E34" s="15"/>
      <c r="F34" s="19">
        <f t="shared" si="1"/>
        <v>1.0488626666666665</v>
      </c>
      <c r="G34" s="30">
        <v>0.1271186440677966</v>
      </c>
      <c r="H34" s="15"/>
      <c r="I34" s="30">
        <v>0.1271186440677966</v>
      </c>
      <c r="J34" s="30">
        <v>0.13332999999999998</v>
      </c>
      <c r="K34" s="30">
        <v>0</v>
      </c>
      <c r="L34" s="18">
        <f t="shared" si="2"/>
        <v>0.006211355932203372</v>
      </c>
      <c r="M34" s="31">
        <f t="shared" si="3"/>
        <v>0.006211355932203372</v>
      </c>
      <c r="N34" s="15"/>
      <c r="O34" s="15"/>
      <c r="P34" s="15"/>
    </row>
    <row r="35" spans="1:16" ht="57.75" customHeight="1">
      <c r="A35" s="7">
        <v>24</v>
      </c>
      <c r="B35" s="21" t="s">
        <v>71</v>
      </c>
      <c r="C35" s="7" t="s">
        <v>59</v>
      </c>
      <c r="D35" s="7">
        <v>2014</v>
      </c>
      <c r="E35" s="15"/>
      <c r="F35" s="19">
        <f t="shared" si="1"/>
        <v>1.048548</v>
      </c>
      <c r="G35" s="30">
        <v>0.2966101694915254</v>
      </c>
      <c r="H35" s="15"/>
      <c r="I35" s="30">
        <v>0.2966101694915254</v>
      </c>
      <c r="J35" s="30">
        <v>0.31101</v>
      </c>
      <c r="K35" s="30">
        <v>0</v>
      </c>
      <c r="L35" s="18">
        <f t="shared" si="2"/>
        <v>0.014399830508474598</v>
      </c>
      <c r="M35" s="31">
        <f t="shared" si="3"/>
        <v>0.014399830508474598</v>
      </c>
      <c r="N35" s="15"/>
      <c r="O35" s="15"/>
      <c r="P35" s="15"/>
    </row>
    <row r="36" spans="1:16" ht="57.75" customHeight="1">
      <c r="A36" s="7">
        <v>25</v>
      </c>
      <c r="B36" s="21" t="s">
        <v>72</v>
      </c>
      <c r="C36" s="7" t="s">
        <v>59</v>
      </c>
      <c r="D36" s="7">
        <v>2014</v>
      </c>
      <c r="E36" s="15"/>
      <c r="F36" s="19">
        <f t="shared" si="1"/>
        <v>1.2508</v>
      </c>
      <c r="G36" s="30">
        <v>0.03389830508474576</v>
      </c>
      <c r="H36" s="15"/>
      <c r="I36" s="30">
        <v>0.03389830508474576</v>
      </c>
      <c r="J36" s="30">
        <v>0.0424</v>
      </c>
      <c r="K36" s="30">
        <v>0</v>
      </c>
      <c r="L36" s="18">
        <f t="shared" si="2"/>
        <v>0.008501694915254238</v>
      </c>
      <c r="M36" s="31">
        <f t="shared" si="3"/>
        <v>0.008501694915254238</v>
      </c>
      <c r="N36" s="15"/>
      <c r="O36" s="15"/>
      <c r="P36" s="15"/>
    </row>
    <row r="37" spans="1:16" ht="57.75" customHeight="1">
      <c r="A37" s="7">
        <v>26</v>
      </c>
      <c r="B37" s="21" t="s">
        <v>73</v>
      </c>
      <c r="C37" s="7" t="s">
        <v>59</v>
      </c>
      <c r="D37" s="7">
        <v>2014</v>
      </c>
      <c r="E37" s="15"/>
      <c r="F37" s="19">
        <f t="shared" si="1"/>
        <v>1.038956603773585</v>
      </c>
      <c r="G37" s="30">
        <v>0.8983050847457628</v>
      </c>
      <c r="H37" s="15"/>
      <c r="I37" s="30">
        <v>0.8983050847457628</v>
      </c>
      <c r="J37" s="30">
        <v>0.9333</v>
      </c>
      <c r="K37" s="30">
        <v>0</v>
      </c>
      <c r="L37" s="18">
        <f t="shared" si="2"/>
        <v>0.03499491525423726</v>
      </c>
      <c r="M37" s="31">
        <f t="shared" si="3"/>
        <v>0.03499491525423726</v>
      </c>
      <c r="N37" s="15"/>
      <c r="O37" s="15"/>
      <c r="P37" s="15"/>
    </row>
    <row r="38" spans="1:16" ht="57.75" customHeight="1">
      <c r="A38" s="7">
        <v>27</v>
      </c>
      <c r="B38" s="21" t="s">
        <v>74</v>
      </c>
      <c r="C38" s="7" t="s">
        <v>59</v>
      </c>
      <c r="D38" s="7">
        <v>2014</v>
      </c>
      <c r="E38" s="15"/>
      <c r="F38" s="19">
        <f t="shared" si="1"/>
        <v>1.461725</v>
      </c>
      <c r="G38" s="30">
        <v>0.03389830508474576</v>
      </c>
      <c r="H38" s="15"/>
      <c r="I38" s="30">
        <v>0.03389830508474576</v>
      </c>
      <c r="J38" s="30">
        <v>0.04955</v>
      </c>
      <c r="K38" s="30">
        <v>0</v>
      </c>
      <c r="L38" s="18">
        <f t="shared" si="2"/>
        <v>0.015651694915254234</v>
      </c>
      <c r="M38" s="31">
        <f t="shared" si="3"/>
        <v>0.015651694915254234</v>
      </c>
      <c r="N38" s="15"/>
      <c r="O38" s="15"/>
      <c r="P38" s="15"/>
    </row>
    <row r="39" spans="1:16" ht="57.75" customHeight="1">
      <c r="A39" s="7">
        <v>28</v>
      </c>
      <c r="B39" s="21" t="s">
        <v>75</v>
      </c>
      <c r="C39" s="7" t="s">
        <v>59</v>
      </c>
      <c r="D39" s="7">
        <v>2014</v>
      </c>
      <c r="E39" s="15"/>
      <c r="F39" s="19">
        <f t="shared" si="1"/>
        <v>1.059935</v>
      </c>
      <c r="G39" s="30">
        <v>0.1016949152542373</v>
      </c>
      <c r="H39" s="15"/>
      <c r="I39" s="30">
        <v>0.1016949152542373</v>
      </c>
      <c r="J39" s="30">
        <v>0.10779000000000001</v>
      </c>
      <c r="K39" s="30">
        <v>0</v>
      </c>
      <c r="L39" s="18">
        <f t="shared" si="2"/>
        <v>0.006095084745762716</v>
      </c>
      <c r="M39" s="31">
        <f t="shared" si="3"/>
        <v>0.006095084745762716</v>
      </c>
      <c r="N39" s="15"/>
      <c r="O39" s="15"/>
      <c r="P39" s="15"/>
    </row>
    <row r="40" spans="1:16" ht="57.75" customHeight="1">
      <c r="A40" s="7">
        <v>29</v>
      </c>
      <c r="B40" s="21" t="s">
        <v>76</v>
      </c>
      <c r="C40" s="7" t="s">
        <v>59</v>
      </c>
      <c r="D40" s="7">
        <v>2014</v>
      </c>
      <c r="E40" s="15"/>
      <c r="F40" s="19">
        <f t="shared" si="1"/>
        <v>1.0046519999999999</v>
      </c>
      <c r="G40" s="30">
        <v>0.04237288135593221</v>
      </c>
      <c r="H40" s="15"/>
      <c r="I40" s="30">
        <v>0.04237288135593221</v>
      </c>
      <c r="J40" s="30">
        <v>0.042570000000000004</v>
      </c>
      <c r="K40" s="30">
        <v>0</v>
      </c>
      <c r="L40" s="18">
        <f t="shared" si="2"/>
        <v>0.00019711864406779522</v>
      </c>
      <c r="M40" s="31">
        <f t="shared" si="3"/>
        <v>0.00019711864406779522</v>
      </c>
      <c r="N40" s="15"/>
      <c r="O40" s="15"/>
      <c r="P40" s="15"/>
    </row>
    <row r="41" spans="1:16" ht="57.75" customHeight="1">
      <c r="A41" s="7">
        <v>30</v>
      </c>
      <c r="B41" s="21" t="s">
        <v>77</v>
      </c>
      <c r="C41" s="7" t="s">
        <v>59</v>
      </c>
      <c r="D41" s="7">
        <v>2014</v>
      </c>
      <c r="E41" s="15"/>
      <c r="F41" s="19">
        <f t="shared" si="1"/>
        <v>1.1510900000000002</v>
      </c>
      <c r="G41" s="30">
        <v>0.03389830508474576</v>
      </c>
      <c r="H41" s="15"/>
      <c r="I41" s="30">
        <v>0.03389830508474576</v>
      </c>
      <c r="J41" s="30">
        <v>0.039020000000000006</v>
      </c>
      <c r="K41" s="30">
        <v>0</v>
      </c>
      <c r="L41" s="18">
        <f t="shared" si="2"/>
        <v>0.0051216949152542435</v>
      </c>
      <c r="M41" s="31">
        <f t="shared" si="3"/>
        <v>0.0051216949152542435</v>
      </c>
      <c r="N41" s="15"/>
      <c r="O41" s="15"/>
      <c r="P41" s="15"/>
    </row>
    <row r="42" spans="1:16" ht="38.25">
      <c r="A42" s="7">
        <v>31</v>
      </c>
      <c r="B42" s="21" t="s">
        <v>35</v>
      </c>
      <c r="C42" s="7" t="s">
        <v>59</v>
      </c>
      <c r="D42" s="7">
        <v>2014</v>
      </c>
      <c r="E42" s="15"/>
      <c r="F42" s="19">
        <f t="shared" si="1"/>
        <v>1.5120520000000002</v>
      </c>
      <c r="G42" s="30">
        <v>0.2542372881355932</v>
      </c>
      <c r="H42" s="15"/>
      <c r="I42" s="30">
        <v>0.2542372881355932</v>
      </c>
      <c r="J42" s="30">
        <v>0.38442000000000004</v>
      </c>
      <c r="K42" s="30">
        <v>0</v>
      </c>
      <c r="L42" s="18">
        <f t="shared" si="2"/>
        <v>0.13018271186440683</v>
      </c>
      <c r="M42" s="31">
        <f t="shared" si="3"/>
        <v>0.13018271186440683</v>
      </c>
      <c r="N42" s="15"/>
      <c r="O42" s="15"/>
      <c r="P42" s="15"/>
    </row>
    <row r="43" spans="1:16" ht="25.5">
      <c r="A43" s="7">
        <v>32</v>
      </c>
      <c r="B43" s="21" t="s">
        <v>36</v>
      </c>
      <c r="C43" s="7" t="s">
        <v>59</v>
      </c>
      <c r="D43" s="7">
        <v>2014</v>
      </c>
      <c r="E43" s="15"/>
      <c r="F43" s="19">
        <f t="shared" si="1"/>
        <v>1.0435459210956624</v>
      </c>
      <c r="G43" s="30">
        <v>2.4120261016949156</v>
      </c>
      <c r="H43" s="15"/>
      <c r="I43" s="30">
        <v>2.4120261016949156</v>
      </c>
      <c r="J43" s="30">
        <v>2.5170600000000003</v>
      </c>
      <c r="K43" s="30">
        <v>0</v>
      </c>
      <c r="L43" s="18">
        <f t="shared" si="2"/>
        <v>0.1050338983050847</v>
      </c>
      <c r="M43" s="31">
        <f t="shared" si="3"/>
        <v>0.1050338983050847</v>
      </c>
      <c r="N43" s="15"/>
      <c r="O43" s="15"/>
      <c r="P43" s="15"/>
    </row>
    <row r="44" spans="1:16" ht="40.5" customHeight="1">
      <c r="A44" s="7">
        <v>33</v>
      </c>
      <c r="B44" s="21" t="s">
        <v>60</v>
      </c>
      <c r="C44" s="7" t="s">
        <v>59</v>
      </c>
      <c r="D44" s="7">
        <v>2014</v>
      </c>
      <c r="E44" s="15"/>
      <c r="F44" s="19">
        <f t="shared" si="1"/>
        <v>0.74408204</v>
      </c>
      <c r="G44" s="30">
        <v>4.237288135593221</v>
      </c>
      <c r="H44" s="15"/>
      <c r="I44" s="30">
        <v>4.237288135593221</v>
      </c>
      <c r="J44" s="30">
        <v>3.15289</v>
      </c>
      <c r="K44" s="30">
        <v>1.503</v>
      </c>
      <c r="L44" s="18">
        <f t="shared" si="2"/>
        <v>-1.0843981355932204</v>
      </c>
      <c r="M44" s="31">
        <f t="shared" si="3"/>
        <v>-1.0843981355932204</v>
      </c>
      <c r="N44" s="15"/>
      <c r="O44" s="15"/>
      <c r="P44" s="15"/>
    </row>
    <row r="45" spans="1:16" ht="25.5">
      <c r="A45" s="7">
        <v>34</v>
      </c>
      <c r="B45" s="21" t="s">
        <v>37</v>
      </c>
      <c r="C45" s="7" t="s">
        <v>59</v>
      </c>
      <c r="D45" s="7">
        <v>2014</v>
      </c>
      <c r="E45" s="15"/>
      <c r="F45" s="19">
        <f t="shared" si="1"/>
        <v>1.110774402083157</v>
      </c>
      <c r="G45" s="30">
        <v>7.485381355932199</v>
      </c>
      <c r="H45" s="15"/>
      <c r="I45" s="30">
        <v>7.485381355932199</v>
      </c>
      <c r="J45" s="30">
        <v>8.314569999999998</v>
      </c>
      <c r="K45" s="30">
        <v>0</v>
      </c>
      <c r="L45" s="18">
        <f t="shared" si="2"/>
        <v>0.8291886440677994</v>
      </c>
      <c r="M45" s="31">
        <f t="shared" si="3"/>
        <v>0.8291886440677994</v>
      </c>
      <c r="N45" s="15"/>
      <c r="O45" s="15"/>
      <c r="P45" s="15"/>
    </row>
    <row r="46" spans="1:16" ht="38.25">
      <c r="A46" s="7">
        <v>35</v>
      </c>
      <c r="B46" s="21" t="s">
        <v>38</v>
      </c>
      <c r="C46" s="7" t="s">
        <v>59</v>
      </c>
      <c r="D46" s="7">
        <v>2014</v>
      </c>
      <c r="E46" s="15"/>
      <c r="F46" s="19">
        <f t="shared" si="1"/>
        <v>0.40492698679471784</v>
      </c>
      <c r="G46" s="30">
        <v>7.059322033898307</v>
      </c>
      <c r="H46" s="15"/>
      <c r="I46" s="30">
        <v>7.059322033898307</v>
      </c>
      <c r="J46" s="30">
        <v>2.8585100000000003</v>
      </c>
      <c r="K46" s="30">
        <v>0.3186</v>
      </c>
      <c r="L46" s="18">
        <f t="shared" si="2"/>
        <v>-4.200812033898307</v>
      </c>
      <c r="M46" s="31">
        <f t="shared" si="3"/>
        <v>-4.200812033898307</v>
      </c>
      <c r="N46" s="15"/>
      <c r="O46" s="15"/>
      <c r="P46" s="15"/>
    </row>
    <row r="47" spans="1:16" ht="25.5">
      <c r="A47" s="7">
        <v>36</v>
      </c>
      <c r="B47" s="21" t="s">
        <v>39</v>
      </c>
      <c r="C47" s="7" t="s">
        <v>59</v>
      </c>
      <c r="D47" s="7">
        <v>2014</v>
      </c>
      <c r="E47" s="15"/>
      <c r="F47" s="19">
        <f t="shared" si="1"/>
        <v>1.0599914893617022</v>
      </c>
      <c r="G47" s="30">
        <v>0.3983050847457627</v>
      </c>
      <c r="H47" s="15"/>
      <c r="I47" s="30">
        <v>0.3983050847457627</v>
      </c>
      <c r="J47" s="30">
        <v>0.4222</v>
      </c>
      <c r="K47" s="30">
        <v>0</v>
      </c>
      <c r="L47" s="18">
        <f t="shared" si="2"/>
        <v>0.023894915254237314</v>
      </c>
      <c r="M47" s="31">
        <f t="shared" si="3"/>
        <v>0.023894915254237314</v>
      </c>
      <c r="N47" s="15"/>
      <c r="O47" s="15"/>
      <c r="P47" s="15"/>
    </row>
    <row r="48" spans="1:16" ht="57.75" customHeight="1">
      <c r="A48" s="7">
        <v>37</v>
      </c>
      <c r="B48" s="21" t="s">
        <v>61</v>
      </c>
      <c r="C48" s="7" t="s">
        <v>59</v>
      </c>
      <c r="D48" s="7">
        <v>2014</v>
      </c>
      <c r="E48" s="15"/>
      <c r="F48" s="19">
        <f t="shared" si="1"/>
        <v>1.3249019298245615</v>
      </c>
      <c r="G48" s="30">
        <v>0.9661016949152542</v>
      </c>
      <c r="H48" s="15"/>
      <c r="I48" s="30">
        <v>0.9661016949152542</v>
      </c>
      <c r="J48" s="30">
        <v>1.27999</v>
      </c>
      <c r="K48" s="30">
        <v>0</v>
      </c>
      <c r="L48" s="18">
        <f t="shared" si="2"/>
        <v>0.31388830508474574</v>
      </c>
      <c r="M48" s="31">
        <f t="shared" si="3"/>
        <v>0.31388830508474574</v>
      </c>
      <c r="N48" s="15"/>
      <c r="O48" s="15"/>
      <c r="P48" s="15"/>
    </row>
    <row r="49" spans="1:16" ht="38.25">
      <c r="A49" s="7">
        <v>38</v>
      </c>
      <c r="B49" s="21" t="s">
        <v>40</v>
      </c>
      <c r="C49" s="7" t="s">
        <v>59</v>
      </c>
      <c r="D49" s="7">
        <v>2014</v>
      </c>
      <c r="E49" s="15"/>
      <c r="F49" s="19">
        <f t="shared" si="1"/>
        <v>1.0109475492957745</v>
      </c>
      <c r="G49" s="30">
        <v>3.008474576271187</v>
      </c>
      <c r="H49" s="15"/>
      <c r="I49" s="30">
        <v>3.008474576271187</v>
      </c>
      <c r="J49" s="30">
        <v>3.04141</v>
      </c>
      <c r="K49" s="30">
        <v>0</v>
      </c>
      <c r="L49" s="18">
        <f t="shared" si="2"/>
        <v>0.032935423728813085</v>
      </c>
      <c r="M49" s="31">
        <f t="shared" si="3"/>
        <v>0.032935423728813085</v>
      </c>
      <c r="N49" s="15"/>
      <c r="O49" s="15"/>
      <c r="P49" s="15"/>
    </row>
    <row r="50" spans="1:16" ht="38.25">
      <c r="A50" s="7">
        <v>39</v>
      </c>
      <c r="B50" s="21" t="s">
        <v>41</v>
      </c>
      <c r="C50" s="7" t="s">
        <v>59</v>
      </c>
      <c r="D50" s="7">
        <v>2014</v>
      </c>
      <c r="E50" s="15"/>
      <c r="F50" s="19">
        <f t="shared" si="1"/>
        <v>2.1602702702702707</v>
      </c>
      <c r="G50" s="30">
        <v>0.11099999999999999</v>
      </c>
      <c r="H50" s="15"/>
      <c r="I50" s="30">
        <v>0.11099999999999999</v>
      </c>
      <c r="J50" s="30">
        <v>0.23979000000000003</v>
      </c>
      <c r="K50" s="30">
        <v>0</v>
      </c>
      <c r="L50" s="18">
        <f t="shared" si="2"/>
        <v>0.12879000000000004</v>
      </c>
      <c r="M50" s="31">
        <f t="shared" si="3"/>
        <v>0.12879000000000004</v>
      </c>
      <c r="N50" s="15"/>
      <c r="O50" s="15"/>
      <c r="P50" s="15"/>
    </row>
    <row r="51" spans="1:16" ht="38.25">
      <c r="A51" s="7">
        <v>40</v>
      </c>
      <c r="B51" s="21" t="s">
        <v>42</v>
      </c>
      <c r="C51" s="7" t="s">
        <v>59</v>
      </c>
      <c r="D51" s="7">
        <v>2014</v>
      </c>
      <c r="E51" s="15"/>
      <c r="F51" s="19">
        <f t="shared" si="1"/>
        <v>0.9739037433155079</v>
      </c>
      <c r="G51" s="30">
        <v>2.805</v>
      </c>
      <c r="H51" s="15"/>
      <c r="I51" s="30">
        <v>2.805</v>
      </c>
      <c r="J51" s="30">
        <v>2.7318</v>
      </c>
      <c r="K51" s="30">
        <v>0.2076</v>
      </c>
      <c r="L51" s="18">
        <f t="shared" si="2"/>
        <v>-0.07320000000000038</v>
      </c>
      <c r="M51" s="31">
        <f t="shared" si="3"/>
        <v>-0.07320000000000038</v>
      </c>
      <c r="N51" s="15"/>
      <c r="O51" s="15"/>
      <c r="P51" s="15"/>
    </row>
    <row r="52" spans="1:16" ht="74.25" customHeight="1">
      <c r="A52" s="7">
        <v>41</v>
      </c>
      <c r="B52" s="21" t="s">
        <v>43</v>
      </c>
      <c r="C52" s="7" t="s">
        <v>59</v>
      </c>
      <c r="D52" s="7">
        <v>2014</v>
      </c>
      <c r="E52" s="15"/>
      <c r="F52" s="19">
        <f t="shared" si="1"/>
        <v>0.9857601061007956</v>
      </c>
      <c r="G52" s="30">
        <v>12.779661016949154</v>
      </c>
      <c r="H52" s="15"/>
      <c r="I52" s="30">
        <v>12.779661016949154</v>
      </c>
      <c r="J52" s="30">
        <v>12.597679999999999</v>
      </c>
      <c r="K52" s="30">
        <v>0</v>
      </c>
      <c r="L52" s="18">
        <f t="shared" si="2"/>
        <v>-0.18198101694915536</v>
      </c>
      <c r="M52" s="31">
        <f t="shared" si="3"/>
        <v>-0.18198101694915536</v>
      </c>
      <c r="N52" s="15"/>
      <c r="O52" s="15"/>
      <c r="P52" s="15"/>
    </row>
    <row r="53" spans="1:16" ht="39" customHeight="1">
      <c r="A53" s="7">
        <v>42</v>
      </c>
      <c r="B53" s="21" t="s">
        <v>44</v>
      </c>
      <c r="C53" s="7" t="s">
        <v>59</v>
      </c>
      <c r="D53" s="7">
        <v>2014</v>
      </c>
      <c r="E53" s="15"/>
      <c r="F53" s="19">
        <f t="shared" si="1"/>
        <v>1.046999422965955</v>
      </c>
      <c r="G53" s="30">
        <v>1.733</v>
      </c>
      <c r="H53" s="15"/>
      <c r="I53" s="30">
        <v>1.733</v>
      </c>
      <c r="J53" s="30">
        <v>1.8144500000000001</v>
      </c>
      <c r="K53" s="30">
        <v>0</v>
      </c>
      <c r="L53" s="18">
        <f t="shared" si="2"/>
        <v>0.08145000000000002</v>
      </c>
      <c r="M53" s="31">
        <f t="shared" si="3"/>
        <v>0.08145000000000002</v>
      </c>
      <c r="N53" s="15"/>
      <c r="O53" s="15"/>
      <c r="P53" s="15"/>
    </row>
    <row r="54" spans="1:16" ht="42.75" customHeight="1">
      <c r="A54" s="7">
        <v>43</v>
      </c>
      <c r="B54" s="21" t="s">
        <v>45</v>
      </c>
      <c r="C54" s="7" t="s">
        <v>59</v>
      </c>
      <c r="D54" s="7">
        <v>2014</v>
      </c>
      <c r="E54" s="15"/>
      <c r="F54" s="19">
        <f t="shared" si="1"/>
        <v>1.0398397963767032</v>
      </c>
      <c r="G54" s="30">
        <v>6.679</v>
      </c>
      <c r="H54" s="15"/>
      <c r="I54" s="30">
        <v>6.679</v>
      </c>
      <c r="J54" s="30">
        <v>6.94509</v>
      </c>
      <c r="K54" s="30">
        <v>0</v>
      </c>
      <c r="L54" s="18">
        <f t="shared" si="2"/>
        <v>0.26609000000000016</v>
      </c>
      <c r="M54" s="31">
        <f t="shared" si="3"/>
        <v>0.26609000000000016</v>
      </c>
      <c r="N54" s="15"/>
      <c r="O54" s="15"/>
      <c r="P54" s="15"/>
    </row>
    <row r="55" spans="1:16" ht="42" customHeight="1">
      <c r="A55" s="7">
        <v>44</v>
      </c>
      <c r="B55" s="21" t="s">
        <v>46</v>
      </c>
      <c r="C55" s="7" t="s">
        <v>59</v>
      </c>
      <c r="D55" s="7">
        <v>2014</v>
      </c>
      <c r="E55" s="15"/>
      <c r="F55" s="19">
        <f t="shared" si="1"/>
        <v>1.0508169121867226</v>
      </c>
      <c r="G55" s="30">
        <v>5.227</v>
      </c>
      <c r="H55" s="15"/>
      <c r="I55" s="30">
        <v>5.227</v>
      </c>
      <c r="J55" s="30">
        <v>5.49262</v>
      </c>
      <c r="K55" s="30">
        <v>0</v>
      </c>
      <c r="L55" s="18">
        <f t="shared" si="2"/>
        <v>0.2656199999999993</v>
      </c>
      <c r="M55" s="31">
        <f t="shared" si="3"/>
        <v>0.2656199999999993</v>
      </c>
      <c r="N55" s="15"/>
      <c r="O55" s="15"/>
      <c r="P55" s="15"/>
    </row>
    <row r="56" spans="1:16" ht="38.25">
      <c r="A56" s="7">
        <v>45</v>
      </c>
      <c r="B56" s="21" t="s">
        <v>47</v>
      </c>
      <c r="C56" s="7" t="s">
        <v>59</v>
      </c>
      <c r="D56" s="7">
        <v>2014</v>
      </c>
      <c r="E56" s="15"/>
      <c r="F56" s="19">
        <f t="shared" si="1"/>
        <v>1.050951171875</v>
      </c>
      <c r="G56" s="30">
        <v>5.12</v>
      </c>
      <c r="H56" s="15"/>
      <c r="I56" s="30">
        <v>5.12</v>
      </c>
      <c r="J56" s="30">
        <v>5.38087</v>
      </c>
      <c r="K56" s="30">
        <v>0</v>
      </c>
      <c r="L56" s="18">
        <f t="shared" si="2"/>
        <v>0.2608699999999997</v>
      </c>
      <c r="M56" s="31">
        <f t="shared" si="3"/>
        <v>0.2608699999999997</v>
      </c>
      <c r="N56" s="15"/>
      <c r="O56" s="15"/>
      <c r="P56" s="15"/>
    </row>
    <row r="57" spans="1:16" ht="38.25">
      <c r="A57" s="7">
        <v>48</v>
      </c>
      <c r="B57" s="21" t="s">
        <v>48</v>
      </c>
      <c r="C57" s="7" t="s">
        <v>59</v>
      </c>
      <c r="D57" s="7">
        <v>2014</v>
      </c>
      <c r="E57" s="15"/>
      <c r="F57" s="19">
        <f t="shared" si="1"/>
        <v>0.8385079609655881</v>
      </c>
      <c r="G57" s="30">
        <v>15.576</v>
      </c>
      <c r="H57" s="15"/>
      <c r="I57" s="30">
        <v>15.576</v>
      </c>
      <c r="J57" s="30">
        <v>13.0606</v>
      </c>
      <c r="K57" s="30">
        <f>3.25-0.176</f>
        <v>3.074</v>
      </c>
      <c r="L57" s="18">
        <f t="shared" si="2"/>
        <v>-2.5153999999999996</v>
      </c>
      <c r="M57" s="31">
        <f t="shared" si="3"/>
        <v>-2.5153999999999996</v>
      </c>
      <c r="N57" s="15"/>
      <c r="O57" s="15"/>
      <c r="P57" s="15"/>
    </row>
    <row r="58" spans="1:16" ht="25.5">
      <c r="A58" s="7">
        <v>49</v>
      </c>
      <c r="B58" s="21" t="s">
        <v>49</v>
      </c>
      <c r="C58" s="7" t="s">
        <v>59</v>
      </c>
      <c r="D58" s="7">
        <v>2014</v>
      </c>
      <c r="E58" s="15"/>
      <c r="F58" s="19">
        <f t="shared" si="1"/>
        <v>1.0518069815195072</v>
      </c>
      <c r="G58" s="30">
        <v>1.948</v>
      </c>
      <c r="H58" s="15"/>
      <c r="I58" s="30">
        <v>1.948</v>
      </c>
      <c r="J58" s="30">
        <v>2.04892</v>
      </c>
      <c r="K58" s="30">
        <v>0</v>
      </c>
      <c r="L58" s="18">
        <f t="shared" si="2"/>
        <v>0.1009199999999999</v>
      </c>
      <c r="M58" s="31">
        <f t="shared" si="3"/>
        <v>0.1009199999999999</v>
      </c>
      <c r="N58" s="15"/>
      <c r="O58" s="15"/>
      <c r="P58" s="15"/>
    </row>
    <row r="59" spans="1:16" ht="38.25">
      <c r="A59" s="7">
        <v>50</v>
      </c>
      <c r="B59" s="21" t="s">
        <v>50</v>
      </c>
      <c r="C59" s="7" t="s">
        <v>59</v>
      </c>
      <c r="D59" s="7">
        <v>2014</v>
      </c>
      <c r="E59" s="15"/>
      <c r="F59" s="19">
        <f t="shared" si="1"/>
        <v>1.0479030226700252</v>
      </c>
      <c r="G59" s="30">
        <v>4.764</v>
      </c>
      <c r="H59" s="15"/>
      <c r="I59" s="30">
        <v>4.764</v>
      </c>
      <c r="J59" s="30">
        <v>4.99221</v>
      </c>
      <c r="K59" s="30">
        <v>0</v>
      </c>
      <c r="L59" s="18">
        <f t="shared" si="2"/>
        <v>0.2282099999999998</v>
      </c>
      <c r="M59" s="31">
        <f t="shared" si="3"/>
        <v>0.2282099999999998</v>
      </c>
      <c r="N59" s="15"/>
      <c r="O59" s="15"/>
      <c r="P59" s="15"/>
    </row>
    <row r="60" spans="1:16" ht="38.25">
      <c r="A60" s="7">
        <v>51</v>
      </c>
      <c r="B60" s="21" t="s">
        <v>51</v>
      </c>
      <c r="C60" s="7" t="s">
        <v>59</v>
      </c>
      <c r="D60" s="7">
        <v>2014</v>
      </c>
      <c r="E60" s="15"/>
      <c r="F60" s="19">
        <f t="shared" si="1"/>
        <v>1.04786836935167</v>
      </c>
      <c r="G60" s="30">
        <v>1.018</v>
      </c>
      <c r="H60" s="15"/>
      <c r="I60" s="30">
        <v>1.018</v>
      </c>
      <c r="J60" s="30">
        <v>1.06673</v>
      </c>
      <c r="K60" s="30">
        <v>0</v>
      </c>
      <c r="L60" s="18">
        <f t="shared" si="2"/>
        <v>0.04872999999999994</v>
      </c>
      <c r="M60" s="31">
        <f t="shared" si="3"/>
        <v>0.04872999999999994</v>
      </c>
      <c r="N60" s="15"/>
      <c r="O60" s="15"/>
      <c r="P60" s="15"/>
    </row>
    <row r="61" spans="1:16" ht="38.25">
      <c r="A61" s="7">
        <v>53</v>
      </c>
      <c r="B61" s="21" t="s">
        <v>52</v>
      </c>
      <c r="C61" s="7" t="s">
        <v>59</v>
      </c>
      <c r="D61" s="7">
        <v>2014</v>
      </c>
      <c r="E61" s="15"/>
      <c r="F61" s="19">
        <f t="shared" si="1"/>
        <v>1.0440407784986099</v>
      </c>
      <c r="G61" s="30">
        <v>1.079</v>
      </c>
      <c r="H61" s="15"/>
      <c r="I61" s="30">
        <v>1.079</v>
      </c>
      <c r="J61" s="30">
        <v>1.12652</v>
      </c>
      <c r="K61" s="30">
        <v>0</v>
      </c>
      <c r="L61" s="18">
        <f t="shared" si="2"/>
        <v>0.04752000000000001</v>
      </c>
      <c r="M61" s="31">
        <f t="shared" si="3"/>
        <v>0.04752000000000001</v>
      </c>
      <c r="N61" s="15"/>
      <c r="O61" s="15"/>
      <c r="P61" s="15"/>
    </row>
    <row r="62" spans="1:16" ht="54.75" customHeight="1">
      <c r="A62" s="7">
        <v>54</v>
      </c>
      <c r="B62" s="21" t="s">
        <v>53</v>
      </c>
      <c r="C62" s="7" t="s">
        <v>59</v>
      </c>
      <c r="D62" s="7">
        <v>2014</v>
      </c>
      <c r="E62" s="15"/>
      <c r="F62" s="19">
        <f t="shared" si="1"/>
        <v>1.0447318908748824</v>
      </c>
      <c r="G62" s="30">
        <v>1.063</v>
      </c>
      <c r="H62" s="15"/>
      <c r="I62" s="30">
        <v>1.063</v>
      </c>
      <c r="J62" s="30">
        <v>1.11055</v>
      </c>
      <c r="K62" s="30">
        <v>0</v>
      </c>
      <c r="L62" s="18">
        <f t="shared" si="2"/>
        <v>0.04754999999999998</v>
      </c>
      <c r="M62" s="31">
        <f t="shared" si="3"/>
        <v>0.04754999999999998</v>
      </c>
      <c r="N62" s="15"/>
      <c r="O62" s="15"/>
      <c r="P62" s="15"/>
    </row>
    <row r="63" spans="1:16" ht="15">
      <c r="A63" s="7">
        <v>55</v>
      </c>
      <c r="B63" s="21" t="s">
        <v>54</v>
      </c>
      <c r="C63" s="7" t="s">
        <v>59</v>
      </c>
      <c r="D63" s="7">
        <v>2014</v>
      </c>
      <c r="E63" s="15"/>
      <c r="F63" s="19">
        <f t="shared" si="1"/>
        <v>1.0683340507963839</v>
      </c>
      <c r="G63" s="30">
        <v>9.292</v>
      </c>
      <c r="H63" s="15"/>
      <c r="I63" s="30">
        <v>9.292</v>
      </c>
      <c r="J63" s="30">
        <v>9.92696</v>
      </c>
      <c r="K63" s="30">
        <v>0</v>
      </c>
      <c r="L63" s="18">
        <f t="shared" si="2"/>
        <v>0.6349599999999995</v>
      </c>
      <c r="M63" s="31">
        <f t="shared" si="3"/>
        <v>0.6349599999999995</v>
      </c>
      <c r="N63" s="15"/>
      <c r="O63" s="15"/>
      <c r="P63" s="15"/>
    </row>
    <row r="64" spans="1:16" ht="27" customHeight="1">
      <c r="A64" s="7">
        <v>56</v>
      </c>
      <c r="B64" s="21" t="s">
        <v>55</v>
      </c>
      <c r="C64" s="7" t="s">
        <v>59</v>
      </c>
      <c r="D64" s="7">
        <v>2014</v>
      </c>
      <c r="E64" s="15"/>
      <c r="F64" s="19">
        <f t="shared" si="1"/>
        <v>1.0509180044218014</v>
      </c>
      <c r="G64" s="30">
        <v>10.403</v>
      </c>
      <c r="H64" s="15"/>
      <c r="I64" s="30">
        <v>10.403</v>
      </c>
      <c r="J64" s="30">
        <v>10.9327</v>
      </c>
      <c r="K64" s="30">
        <v>0</v>
      </c>
      <c r="L64" s="18">
        <f t="shared" si="2"/>
        <v>0.5297000000000001</v>
      </c>
      <c r="M64" s="31">
        <f t="shared" si="3"/>
        <v>0.5297000000000001</v>
      </c>
      <c r="N64" s="15"/>
      <c r="O64" s="15"/>
      <c r="P64" s="15"/>
    </row>
    <row r="65" spans="1:16" ht="25.5">
      <c r="A65" s="7">
        <v>57</v>
      </c>
      <c r="B65" s="21" t="s">
        <v>56</v>
      </c>
      <c r="C65" s="7" t="s">
        <v>59</v>
      </c>
      <c r="D65" s="7">
        <v>2014</v>
      </c>
      <c r="E65" s="15"/>
      <c r="F65" s="19">
        <f t="shared" si="1"/>
        <v>1.047941461523551</v>
      </c>
      <c r="G65" s="30">
        <v>5.159</v>
      </c>
      <c r="H65" s="15"/>
      <c r="I65" s="30">
        <v>5.159</v>
      </c>
      <c r="J65" s="30">
        <v>5.40633</v>
      </c>
      <c r="K65" s="30">
        <v>0</v>
      </c>
      <c r="L65" s="18">
        <f t="shared" si="2"/>
        <v>0.24732999999999983</v>
      </c>
      <c r="M65" s="31">
        <f t="shared" si="3"/>
        <v>0.24732999999999983</v>
      </c>
      <c r="N65" s="15"/>
      <c r="O65" s="15"/>
      <c r="P65" s="15"/>
    </row>
    <row r="66" spans="1:16" ht="41.25" customHeight="1">
      <c r="A66" s="7">
        <v>58</v>
      </c>
      <c r="B66" s="21" t="s">
        <v>57</v>
      </c>
      <c r="C66" s="7" t="s">
        <v>59</v>
      </c>
      <c r="D66" s="7">
        <v>2014</v>
      </c>
      <c r="E66" s="15"/>
      <c r="F66" s="19">
        <f t="shared" si="1"/>
        <v>1.519758362899138</v>
      </c>
      <c r="G66" s="30">
        <v>6.6881355932203395</v>
      </c>
      <c r="H66" s="15"/>
      <c r="I66" s="30">
        <v>6.6881355932203395</v>
      </c>
      <c r="J66" s="30">
        <v>10.164349999999999</v>
      </c>
      <c r="K66" s="30">
        <v>0</v>
      </c>
      <c r="L66" s="18">
        <f t="shared" si="2"/>
        <v>3.4762144067796594</v>
      </c>
      <c r="M66" s="31"/>
      <c r="N66" s="15"/>
      <c r="O66" s="32">
        <f>L66</f>
        <v>3.4762144067796594</v>
      </c>
      <c r="P66" s="33" t="s">
        <v>83</v>
      </c>
    </row>
    <row r="67" spans="1:16" ht="29.25" customHeight="1">
      <c r="A67" s="7">
        <v>59</v>
      </c>
      <c r="B67" s="21" t="s">
        <v>58</v>
      </c>
      <c r="C67" s="7" t="s">
        <v>59</v>
      </c>
      <c r="D67" s="7">
        <v>2014</v>
      </c>
      <c r="E67" s="15"/>
      <c r="F67" s="19">
        <f t="shared" si="1"/>
        <v>1.0600312953367874</v>
      </c>
      <c r="G67" s="30">
        <v>1.6355932203389831</v>
      </c>
      <c r="H67" s="15"/>
      <c r="I67" s="30">
        <v>1.6355932203389831</v>
      </c>
      <c r="J67" s="30">
        <v>1.7337799999999999</v>
      </c>
      <c r="K67" s="30">
        <v>0</v>
      </c>
      <c r="L67" s="18">
        <f t="shared" si="2"/>
        <v>0.09818677966101674</v>
      </c>
      <c r="M67" s="31">
        <f t="shared" si="3"/>
        <v>0.09818677966101674</v>
      </c>
      <c r="N67" s="15"/>
      <c r="O67" s="15"/>
      <c r="P67" s="15"/>
    </row>
    <row r="68" spans="1:16" ht="38.25">
      <c r="A68" s="7">
        <v>60</v>
      </c>
      <c r="B68" s="21" t="s">
        <v>64</v>
      </c>
      <c r="C68" s="7" t="s">
        <v>59</v>
      </c>
      <c r="D68" s="7">
        <v>2014</v>
      </c>
      <c r="E68" s="15"/>
      <c r="F68" s="19">
        <f t="shared" si="1"/>
        <v>1.0500368324125229</v>
      </c>
      <c r="G68" s="30">
        <v>0.543</v>
      </c>
      <c r="H68" s="15"/>
      <c r="I68" s="30">
        <v>0.543</v>
      </c>
      <c r="J68" s="30">
        <v>0.57017</v>
      </c>
      <c r="K68" s="30">
        <v>0</v>
      </c>
      <c r="L68" s="18">
        <f t="shared" si="2"/>
        <v>0.027169999999999916</v>
      </c>
      <c r="M68" s="31">
        <f t="shared" si="3"/>
        <v>0.027169999999999916</v>
      </c>
      <c r="N68" s="15"/>
      <c r="O68" s="15"/>
      <c r="P68" s="15"/>
    </row>
    <row r="69" spans="1:16" ht="25.5">
      <c r="A69" s="7">
        <v>61</v>
      </c>
      <c r="B69" s="21" t="s">
        <v>78</v>
      </c>
      <c r="C69" s="7" t="s">
        <v>59</v>
      </c>
      <c r="D69" s="7">
        <v>2015</v>
      </c>
      <c r="E69" s="15"/>
      <c r="F69" s="19" t="e">
        <f t="shared" si="1"/>
        <v>#DIV/0!</v>
      </c>
      <c r="G69" s="30">
        <v>0</v>
      </c>
      <c r="H69" s="15"/>
      <c r="I69" s="30">
        <v>0</v>
      </c>
      <c r="J69" s="30">
        <v>0.01803</v>
      </c>
      <c r="K69" s="30">
        <v>0</v>
      </c>
      <c r="L69" s="18">
        <f t="shared" si="2"/>
        <v>0.01803</v>
      </c>
      <c r="M69" s="31"/>
      <c r="N69" s="15"/>
      <c r="O69" s="32">
        <f>L69</f>
        <v>0.01803</v>
      </c>
      <c r="P69" s="15" t="s">
        <v>82</v>
      </c>
    </row>
    <row r="70" spans="1:16" ht="25.5">
      <c r="A70" s="7">
        <v>62</v>
      </c>
      <c r="B70" s="21" t="s">
        <v>79</v>
      </c>
      <c r="C70" s="7" t="s">
        <v>59</v>
      </c>
      <c r="D70" s="7">
        <v>2015</v>
      </c>
      <c r="E70" s="15"/>
      <c r="F70" s="19" t="e">
        <f t="shared" si="1"/>
        <v>#DIV/0!</v>
      </c>
      <c r="G70" s="30">
        <v>0</v>
      </c>
      <c r="H70" s="15"/>
      <c r="I70" s="30">
        <v>0</v>
      </c>
      <c r="J70" s="30">
        <v>0.00252</v>
      </c>
      <c r="K70" s="30">
        <v>0</v>
      </c>
      <c r="L70" s="18">
        <f t="shared" si="2"/>
        <v>0.00252</v>
      </c>
      <c r="M70" s="31"/>
      <c r="N70" s="15"/>
      <c r="O70" s="32">
        <f>L70</f>
        <v>0.00252</v>
      </c>
      <c r="P70" s="15" t="s">
        <v>82</v>
      </c>
    </row>
    <row r="71" spans="1:16" ht="38.25">
      <c r="A71" s="7">
        <v>63</v>
      </c>
      <c r="B71" s="21" t="s">
        <v>80</v>
      </c>
      <c r="C71" s="7" t="s">
        <v>59</v>
      </c>
      <c r="D71" s="7">
        <v>2015</v>
      </c>
      <c r="E71" s="15"/>
      <c r="F71" s="19" t="e">
        <f t="shared" si="1"/>
        <v>#DIV/0!</v>
      </c>
      <c r="G71" s="30">
        <v>0</v>
      </c>
      <c r="H71" s="15"/>
      <c r="I71" s="30">
        <v>0</v>
      </c>
      <c r="J71" s="30">
        <v>0.07772</v>
      </c>
      <c r="K71" s="30">
        <v>0</v>
      </c>
      <c r="L71" s="18">
        <f t="shared" si="2"/>
        <v>0.07772</v>
      </c>
      <c r="M71" s="31"/>
      <c r="N71" s="15"/>
      <c r="O71" s="32">
        <f>L71</f>
        <v>0.07772</v>
      </c>
      <c r="P71" s="15" t="s">
        <v>82</v>
      </c>
    </row>
    <row r="72" spans="1:16" ht="15">
      <c r="A72" s="23"/>
      <c r="B72" s="34"/>
      <c r="C72" s="23"/>
      <c r="D72" s="23"/>
      <c r="E72" s="24"/>
      <c r="F72" s="25"/>
      <c r="G72" s="35"/>
      <c r="H72" s="24"/>
      <c r="I72" s="35"/>
      <c r="J72" s="35"/>
      <c r="K72" s="35"/>
      <c r="L72" s="26"/>
      <c r="M72" s="24"/>
      <c r="N72" s="24"/>
      <c r="O72" s="24"/>
      <c r="P72" s="24"/>
    </row>
    <row r="74" ht="15">
      <c r="B74" s="22"/>
    </row>
    <row r="75" ht="15">
      <c r="I75" s="28"/>
    </row>
  </sheetData>
  <sheetProtection/>
  <mergeCells count="21">
    <mergeCell ref="O7:O8"/>
    <mergeCell ref="B3:P3"/>
    <mergeCell ref="G5:K5"/>
    <mergeCell ref="K6:K8"/>
    <mergeCell ref="E6:E8"/>
    <mergeCell ref="M6:O6"/>
    <mergeCell ref="H6:H8"/>
    <mergeCell ref="A1:P1"/>
    <mergeCell ref="P6:P8"/>
    <mergeCell ref="M7:M8"/>
    <mergeCell ref="N7:N8"/>
    <mergeCell ref="D6:D8"/>
    <mergeCell ref="L5:O5"/>
    <mergeCell ref="G6:G8"/>
    <mergeCell ref="L6:L8"/>
    <mergeCell ref="I6:J7"/>
    <mergeCell ref="A5:A8"/>
    <mergeCell ref="B5:B8"/>
    <mergeCell ref="C5:C8"/>
    <mergeCell ref="D5:E5"/>
    <mergeCell ref="F5:F8"/>
  </mergeCells>
  <dataValidations count="2">
    <dataValidation type="decimal" operator="greaterThanOrEqual" allowBlank="1" showInputMessage="1" showErrorMessage="1" sqref="H14 H16">
      <formula1>Y14</formula1>
    </dataValidation>
    <dataValidation type="decimal" operator="greaterThanOrEqual" allowBlank="1" showInputMessage="1" showErrorMessage="1" sqref="I13 G11 G13:G72">
      <formula1>FR13</formula1>
    </dataValidation>
  </dataValidations>
  <printOptions/>
  <pageMargins left="0.7086614173228347" right="0.1968503937007874" top="0.3937007874015748" bottom="0.2755905511811024" header="0.31496062992125984" footer="0.31496062992125984"/>
  <pageSetup fitToHeight="1" fitToWidth="1" horizontalDpi="300" verticalDpi="300" orientation="portrait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Центра и Приволжья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Shvetsova_ON</dc:creator>
  <cp:keywords/>
  <dc:description/>
  <cp:lastModifiedBy>Родина В.В.</cp:lastModifiedBy>
  <cp:lastPrinted>2014-11-07T11:34:10Z</cp:lastPrinted>
  <dcterms:created xsi:type="dcterms:W3CDTF">2014-04-24T11:23:12Z</dcterms:created>
  <dcterms:modified xsi:type="dcterms:W3CDTF">2015-04-16T10:29:58Z</dcterms:modified>
  <cp:category/>
  <cp:version/>
  <cp:contentType/>
  <cp:contentStatus/>
</cp:coreProperties>
</file>